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20" windowHeight="6285" activeTab="4"/>
  </bookViews>
  <sheets>
    <sheet name="beftükör" sheetId="1" r:id="rId1"/>
    <sheet name="beftükörforintos" sheetId="2" r:id="rId2"/>
    <sheet name="átlagilletm" sheetId="3" r:id="rId3"/>
    <sheet name="dologi_14_16" sheetId="4" r:id="rId4"/>
    <sheet name="támogatás_14_16" sheetId="5" r:id="rId5"/>
  </sheets>
  <definedNames>
    <definedName name="agazat">#N/A</definedName>
    <definedName name="alcim">#N/A</definedName>
    <definedName name="cim">#N/A</definedName>
    <definedName name="efo1">#N/A</definedName>
    <definedName name="efo2">#N/A</definedName>
    <definedName name="efo3">#N/A</definedName>
    <definedName name="efo4">#N/A</definedName>
    <definedName name="eloi">#N/A</definedName>
    <definedName name="fej">#N/A</definedName>
    <definedName name="hit1">#N/A</definedName>
    <definedName name="hit2">#N/A</definedName>
    <definedName name="hit3">#N/A</definedName>
    <definedName name="hit4">#N/A</definedName>
    <definedName name="kim">#N/A</definedName>
    <definedName name="kv1">#N/A</definedName>
    <definedName name="kv2">#N/A</definedName>
    <definedName name="kv3">#N/A</definedName>
    <definedName name="kv4">#N/A</definedName>
    <definedName name="oh1">#N/A</definedName>
    <definedName name="oh2">#N/A</definedName>
    <definedName name="oh3">#N/A</definedName>
    <definedName name="oh4">#N/A</definedName>
    <definedName name="sf1">#N/A</definedName>
    <definedName name="sf2">#N/A</definedName>
    <definedName name="sf3">#N/A</definedName>
    <definedName name="sf4">#N/A</definedName>
  </definedNames>
  <calcPr fullCalcOnLoad="1"/>
</workbook>
</file>

<file path=xl/sharedStrings.xml><?xml version="1.0" encoding="utf-8"?>
<sst xmlns="http://schemas.openxmlformats.org/spreadsheetml/2006/main" count="153" uniqueCount="98">
  <si>
    <t>1. sz. melléklet</t>
  </si>
  <si>
    <t>BEDŐ ALBERT ERDÉSZETI SZAKKÉPZŐ ISKOLA ÉS KOLLÉGIUM</t>
  </si>
  <si>
    <t xml:space="preserve">Üzleti év:   </t>
  </si>
  <si>
    <t>2014.</t>
  </si>
  <si>
    <t xml:space="preserve">Immateriális javak és tárgyi eszközök bruttó értékének, halmozott értékcsökkenésének </t>
  </si>
  <si>
    <t>és nettó értékének változása</t>
  </si>
  <si>
    <t>adatok E Ft-ban</t>
  </si>
  <si>
    <t>Megnevezés</t>
  </si>
  <si>
    <t>Bruttó érték</t>
  </si>
  <si>
    <t>Értékcsökkenés</t>
  </si>
  <si>
    <t>Nettó érték</t>
  </si>
  <si>
    <t>Nyitó érték</t>
  </si>
  <si>
    <t>Növekedés</t>
  </si>
  <si>
    <t>Átvétel</t>
  </si>
  <si>
    <t>Csökkenés</t>
  </si>
  <si>
    <t>Átsorolás</t>
  </si>
  <si>
    <t>Záró</t>
  </si>
  <si>
    <t>Terv szerinti</t>
  </si>
  <si>
    <t>Terven felüli</t>
  </si>
  <si>
    <t>Vagyoni értékű jogok</t>
  </si>
  <si>
    <t>Nullára íródott eszközök</t>
  </si>
  <si>
    <t>IMMATERIÁLIS JAVAK</t>
  </si>
  <si>
    <t>Ingatlanok és a kapcsolódó vagyoni értékű jogok</t>
  </si>
  <si>
    <t>Berendezések, gépek, járművek</t>
  </si>
  <si>
    <t>Beruházások, felújítások</t>
  </si>
  <si>
    <t>TÁRGYI ESZKÖZÖK</t>
  </si>
  <si>
    <t>Mindösszesen:</t>
  </si>
  <si>
    <t>FM</t>
  </si>
  <si>
    <t>előirányzat</t>
  </si>
  <si>
    <t>teljesítés</t>
  </si>
  <si>
    <t>megnevezés</t>
  </si>
  <si>
    <t>élelmiszer beszerzés</t>
  </si>
  <si>
    <t>könyv beszerzés</t>
  </si>
  <si>
    <t>hajtó-és kenőanyag besz.</t>
  </si>
  <si>
    <t>egyéb készlet beszerzés</t>
  </si>
  <si>
    <t>Készlet beszerzés összesen</t>
  </si>
  <si>
    <t>Kommunikációs szolgáltatások</t>
  </si>
  <si>
    <t>vásárolt élelmezés</t>
  </si>
  <si>
    <t>energiaköltségek</t>
  </si>
  <si>
    <t>karbantartási kiadások</t>
  </si>
  <si>
    <t>egyéb szolgáltatás</t>
  </si>
  <si>
    <t>Szolgáltatások összesen</t>
  </si>
  <si>
    <t>Vásárolt közszolgáltatások</t>
  </si>
  <si>
    <t>ÁFA összesen</t>
  </si>
  <si>
    <t>Kiküldetés összesen</t>
  </si>
  <si>
    <t>Egyéb dologi kiadások</t>
  </si>
  <si>
    <t>DOLOGI KIADÁSOK ÖSSZESEN</t>
  </si>
  <si>
    <t>fenntartó</t>
  </si>
  <si>
    <t>BEDŐ ALBERT ERÉDSZETI SZAKKÉPZŐ ISKOLA ÉS KOLLÉGIUM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</si>
  <si>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</si>
  <si>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</si>
  <si>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</si>
  <si>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</si>
  <si>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</si>
  <si>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</si>
  <si>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</si>
  <si>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</si>
  <si>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</si>
  <si>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</si>
  <si>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</si>
  <si>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</si>
  <si>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juttatás</t>
  </si>
  <si>
    <t>fő</t>
  </si>
  <si>
    <t>átlag</t>
  </si>
  <si>
    <t>ÁTLAG</t>
  </si>
  <si>
    <t>KÖLTSÉGVETÉSI TÁMOGATÁS ALAKULÁSA</t>
  </si>
  <si>
    <t>Eredeti előirányzat</t>
  </si>
  <si>
    <t>Fenntartói módosítás</t>
  </si>
  <si>
    <t>Támogatások összesen</t>
  </si>
  <si>
    <t>Előző évi maradvány</t>
  </si>
  <si>
    <t>DOLOGI KIADÁSOK ELŐIRÁNYZATÁNAK  ÉS TELJESÍTÉSÉNEK VÁLTOZÁSAI</t>
  </si>
  <si>
    <t>2. sz. melléklet</t>
  </si>
  <si>
    <t>3. sz. melléklet</t>
  </si>
  <si>
    <t>2015.</t>
  </si>
  <si>
    <t>2014.12.01.-2015.11.30</t>
  </si>
  <si>
    <t>eFt</t>
  </si>
  <si>
    <t>2016.</t>
  </si>
  <si>
    <t>2015.12.01.-2016.11.30</t>
  </si>
  <si>
    <t>2014-2016</t>
  </si>
  <si>
    <t>bérleti díjak</t>
  </si>
  <si>
    <t>Nullára íródott gépek</t>
  </si>
  <si>
    <t>Nullára íródott ingatlanok</t>
  </si>
  <si>
    <t>Nullára íródott vagyoni értékű jog</t>
  </si>
  <si>
    <t>Nullára íródott szellemi termék</t>
  </si>
  <si>
    <t>Épületek, építmények</t>
  </si>
  <si>
    <t>Erdő</t>
  </si>
  <si>
    <t>Nullára íródott épületek, építmények</t>
  </si>
  <si>
    <t>Informatikai eszköz</t>
  </si>
  <si>
    <t>Nullára íródott informatikai eszköz</t>
  </si>
  <si>
    <t>Egyéb gépek</t>
  </si>
  <si>
    <t>Nullára íródott egyéb gépek</t>
  </si>
  <si>
    <t>Nullára íródott járművek</t>
  </si>
  <si>
    <t>Járművek</t>
  </si>
  <si>
    <t>T. felüli</t>
  </si>
  <si>
    <t>Ingatlan összesen</t>
  </si>
  <si>
    <t>Gépek összesen</t>
  </si>
  <si>
    <t>Terv sz.</t>
  </si>
  <si>
    <t>BEDŐ ALBERT ERDÉSZETI SZAKKÉPZŐ ISKOLA ÉS KOLLÉGIUM 2016.</t>
  </si>
</sst>
</file>

<file path=xl/styles.xml><?xml version="1.0" encoding="utf-8"?>
<styleSheet xmlns="http://schemas.openxmlformats.org/spreadsheetml/2006/main">
  <numFmts count="6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\ ;\(\$#,##0\)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  <numFmt numFmtId="169" formatCode="0.0"/>
    <numFmt numFmtId="170" formatCode="000000"/>
    <numFmt numFmtId="171" formatCode="s\i"/>
    <numFmt numFmtId="172" formatCode="#,##0.000"/>
    <numFmt numFmtId="173" formatCode="0.000"/>
    <numFmt numFmtId="174" formatCode="\$#,##0\ ;[Red]\(\$#,##0\)"/>
    <numFmt numFmtId="175" formatCode="\$#,##0.00\ ;\(\$#,##0.00\)"/>
    <numFmt numFmtId="176" formatCode="\$#,##0.00\ ;[Red]\(\$#,##0.00\)"/>
    <numFmt numFmtId="177" formatCode="#\ ?/?"/>
    <numFmt numFmtId="178" formatCode="#\ ??/??"/>
    <numFmt numFmtId="179" formatCode="m/d/yy"/>
    <numFmt numFmtId="180" formatCode="d\-mmm\-yy"/>
    <numFmt numFmtId="181" formatCode="d\-mmm"/>
    <numFmt numFmtId="182" formatCode="mmm\-yy"/>
    <numFmt numFmtId="183" formatCode="m/d/yy\ h:mm"/>
    <numFmt numFmtId="184" formatCode="m/d"/>
    <numFmt numFmtId="185" formatCode="0.0%"/>
    <numFmt numFmtId="186" formatCode="#,##0\ &quot;mk&quot;;\-#,##0\ &quot;mk&quot;"/>
    <numFmt numFmtId="187" formatCode="#,##0\ &quot;mk&quot;;[Red]\-#,##0\ &quot;mk&quot;"/>
    <numFmt numFmtId="188" formatCode="#,##0.00\ &quot;mk&quot;;\-#,##0.00\ &quot;mk&quot;"/>
    <numFmt numFmtId="189" formatCode="#,##0.00\ &quot;mk&quot;;[Red]\-#,##0.00\ &quot;mk&quot;"/>
    <numFmt numFmtId="190" formatCode="_-* #,##0\ &quot;mk&quot;_-;\-* #,##0\ &quot;mk&quot;_-;_-* &quot;-&quot;\ &quot;mk&quot;_-;_-@_-"/>
    <numFmt numFmtId="191" formatCode="_-* #,##0\ _m_k_-;\-* #,##0\ _m_k_-;_-* &quot;-&quot;\ _m_k_-;_-@_-"/>
    <numFmt numFmtId="192" formatCode="_-* #,##0.00\ &quot;mk&quot;_-;\-* #,##0.00\ &quot;mk&quot;_-;_-* &quot;-&quot;??\ &quot;mk&quot;_-;_-@_-"/>
    <numFmt numFmtId="193" formatCode="_-* #,##0.00\ _m_k_-;\-* #,##0.00\ _m_k_-;_-* &quot;-&quot;??\ _m_k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0000\-0\-00"/>
    <numFmt numFmtId="203" formatCode="&quot;H-&quot;0000"/>
    <numFmt numFmtId="204" formatCode="#,##0_-\ &quot;Ft&quot;;#,##0\-\ &quot;Ft&quot;"/>
    <numFmt numFmtId="205" formatCode="#,##0_-\ &quot;Ft&quot;;[Red]#,##0\-\ &quot;Ft&quot;"/>
    <numFmt numFmtId="206" formatCode="#,##0.00_-\ &quot;Ft&quot;;#,##0.00\-\ &quot;Ft&quot;"/>
    <numFmt numFmtId="207" formatCode="#,##0.00_-\ &quot;Ft&quot;;[Red]#,##0.00\-\ &quot;Ft&quot;"/>
    <numFmt numFmtId="208" formatCode="_ * #,##0_-\ &quot;Ft&quot;_ ;_ * #,##0\-\ &quot;Ft&quot;_ ;_ * &quot;-&quot;_-\ &quot;Ft&quot;_ ;_ @_ "/>
    <numFmt numFmtId="209" formatCode="_ * #,##0_-\ _F_t_ ;_ * #,##0\-\ _F_t_ ;_ * &quot;-&quot;_-\ _F_t_ ;_ @_ "/>
    <numFmt numFmtId="210" formatCode="_ * #,##0.00_-\ &quot;Ft&quot;_ ;_ * #,##0.00\-\ &quot;Ft&quot;_ ;_ * &quot;-&quot;??_-\ &quot;Ft&quot;_ ;_ @_ "/>
    <numFmt numFmtId="211" formatCode="_ * #,##0.00_-\ _F_t_ ;_ * #,##0.00\-\ _F_t_ ;_ * &quot;-&quot;??_-\ _F_t_ ;_ @_ "/>
    <numFmt numFmtId="212" formatCode="&quot;Ft&quot;#,##0;&quot;Ft&quot;\-#,##0"/>
    <numFmt numFmtId="213" formatCode="&quot;Ft&quot;#,##0;[Red]&quot;Ft&quot;\-#,##0"/>
    <numFmt numFmtId="214" formatCode="&quot;Ft&quot;#,##0.00;&quot;Ft&quot;\-#,##0.00"/>
    <numFmt numFmtId="215" formatCode="&quot;Ft&quot;#,##0.00;[Red]&quot;Ft&quot;\-#,##0.00"/>
    <numFmt numFmtId="216" formatCode="_ &quot;Ft&quot;* #,##0_ ;_ &quot;Ft&quot;* \-#,##0_ ;_ &quot;Ft&quot;* &quot;-&quot;_ ;_ @_ "/>
    <numFmt numFmtId="217" formatCode="_ * #,##0_ ;_ * \-#,##0_ ;_ * &quot;-&quot;_ ;_ @_ "/>
    <numFmt numFmtId="218" formatCode="_ &quot;Ft&quot;* #,##0.00_ ;_ &quot;Ft&quot;* \-#,##0.00_ ;_ &quot;Ft&quot;* &quot;-&quot;??_ ;_ @_ "/>
    <numFmt numFmtId="219" formatCode="_ * #,##0.00_ ;_ * \-#,##0.00_ ;_ * &quot;-&quot;??_ ;_ @_ "/>
    <numFmt numFmtId="220" formatCode="#,##0.0\ ;[Red]\-#,##0.0\ "/>
    <numFmt numFmtId="221" formatCode="#,##0\ ;[Red]\-#,##0\ "/>
    <numFmt numFmtId="222" formatCode="#,##0.0\ _F_t;[Red]\-#,##0.0\ _F_t"/>
    <numFmt numFmtId="223" formatCode="[$-40E]yyyy\.\ mmmm\ d\.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22"/>
      <name val="Times New Roman"/>
      <family val="0"/>
    </font>
    <font>
      <sz val="18"/>
      <color indexed="22"/>
      <name val="Times New Roman"/>
      <family val="0"/>
    </font>
    <font>
      <sz val="8"/>
      <color indexed="22"/>
      <name val="Times New Roman"/>
      <family val="0"/>
    </font>
    <font>
      <u val="single"/>
      <sz val="12"/>
      <color indexed="12"/>
      <name val="Arial CE"/>
      <family val="0"/>
    </font>
    <font>
      <u val="single"/>
      <sz val="12"/>
      <color indexed="20"/>
      <name val="Times New Roman CE"/>
      <family val="0"/>
    </font>
    <font>
      <sz val="10"/>
      <name val="Arial CE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1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  <xf numFmtId="0" fontId="4" fillId="0" borderId="10" applyNumberFormat="0" applyFont="0" applyFill="0" applyAlignment="0" applyProtection="0"/>
  </cellStyleXfs>
  <cellXfs count="1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 wrapText="1"/>
    </xf>
    <xf numFmtId="3" fontId="51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/>
    </xf>
    <xf numFmtId="3" fontId="51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1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/>
    </xf>
    <xf numFmtId="3" fontId="51" fillId="0" borderId="1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3" fontId="55" fillId="0" borderId="11" xfId="0" applyNumberFormat="1" applyFont="1" applyBorder="1" applyAlignment="1">
      <alignment vertical="center"/>
    </xf>
    <xf numFmtId="0" fontId="5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3" fontId="15" fillId="0" borderId="11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57" fillId="33" borderId="11" xfId="0" applyFont="1" applyFill="1" applyBorder="1" applyAlignment="1">
      <alignment vertical="center" wrapText="1"/>
    </xf>
    <xf numFmtId="3" fontId="57" fillId="33" borderId="11" xfId="0" applyNumberFormat="1" applyFont="1" applyFill="1" applyBorder="1" applyAlignment="1">
      <alignment vertical="center"/>
    </xf>
    <xf numFmtId="3" fontId="57" fillId="33" borderId="11" xfId="0" applyNumberFormat="1" applyFont="1" applyFill="1" applyBorder="1" applyAlignment="1">
      <alignment vertical="center" wrapText="1"/>
    </xf>
    <xf numFmtId="0" fontId="16" fillId="34" borderId="11" xfId="0" applyFont="1" applyFill="1" applyBorder="1" applyAlignment="1">
      <alignment vertical="center" wrapText="1"/>
    </xf>
    <xf numFmtId="3" fontId="16" fillId="34" borderId="11" xfId="0" applyNumberFormat="1" applyFont="1" applyFill="1" applyBorder="1" applyAlignment="1">
      <alignment vertical="center"/>
    </xf>
    <xf numFmtId="0" fontId="56" fillId="35" borderId="11" xfId="0" applyFont="1" applyFill="1" applyBorder="1" applyAlignment="1">
      <alignment vertical="center" wrapText="1"/>
    </xf>
    <xf numFmtId="3" fontId="56" fillId="35" borderId="11" xfId="0" applyNumberFormat="1" applyFont="1" applyFill="1" applyBorder="1" applyAlignment="1">
      <alignment vertical="center"/>
    </xf>
    <xf numFmtId="0" fontId="56" fillId="22" borderId="11" xfId="0" applyFont="1" applyFill="1" applyBorder="1" applyAlignment="1">
      <alignment vertical="center" wrapText="1"/>
    </xf>
    <xf numFmtId="3" fontId="56" fillId="22" borderId="11" xfId="0" applyNumberFormat="1" applyFont="1" applyFill="1" applyBorder="1" applyAlignment="1">
      <alignment vertical="center"/>
    </xf>
    <xf numFmtId="3" fontId="56" fillId="22" borderId="11" xfId="0" applyNumberFormat="1" applyFont="1" applyFill="1" applyBorder="1" applyAlignment="1">
      <alignment vertical="center" wrapText="1"/>
    </xf>
    <xf numFmtId="3" fontId="51" fillId="0" borderId="12" xfId="0" applyNumberFormat="1" applyFont="1" applyBorder="1" applyAlignment="1">
      <alignment horizontal="center" vertical="center"/>
    </xf>
    <xf numFmtId="3" fontId="51" fillId="0" borderId="13" xfId="0" applyNumberFormat="1" applyFont="1" applyBorder="1" applyAlignment="1">
      <alignment horizontal="center" vertical="center"/>
    </xf>
    <xf numFmtId="3" fontId="51" fillId="0" borderId="14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56" fillId="0" borderId="12" xfId="0" applyNumberFormat="1" applyFont="1" applyBorder="1" applyAlignment="1">
      <alignment horizontal="center" vertical="center"/>
    </xf>
    <xf numFmtId="3" fontId="56" fillId="0" borderId="13" xfId="0" applyNumberFormat="1" applyFont="1" applyBorder="1" applyAlignment="1">
      <alignment horizontal="center" vertical="center"/>
    </xf>
    <xf numFmtId="3" fontId="56" fillId="0" borderId="14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0" xfId="39"/>
    <cellStyle name="Currency0" xfId="40"/>
    <cellStyle name="Date" xfId="41"/>
    <cellStyle name="Ellenőrzőcella" xfId="42"/>
    <cellStyle name="Comma" xfId="43"/>
    <cellStyle name="Comma [0]" xfId="44"/>
    <cellStyle name="Figyelmeztetés" xfId="45"/>
    <cellStyle name="Fixed" xfId="46"/>
    <cellStyle name="Heading 1" xfId="47"/>
    <cellStyle name="Heading 2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al_KARSZJ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9">
      <selection activeCell="A1" sqref="A1:O27"/>
    </sheetView>
  </sheetViews>
  <sheetFormatPr defaultColWidth="9.140625" defaultRowHeight="12.75"/>
  <cols>
    <col min="1" max="1" width="15.140625" style="21" customWidth="1"/>
    <col min="2" max="2" width="10.7109375" style="21" customWidth="1"/>
    <col min="3" max="6" width="9.140625" style="21" customWidth="1"/>
    <col min="7" max="7" width="10.28125" style="21" customWidth="1"/>
    <col min="8" max="14" width="9.140625" style="21" customWidth="1"/>
    <col min="15" max="15" width="9.57421875" style="21" customWidth="1"/>
  </cols>
  <sheetData>
    <row r="1" spans="1:15" ht="12.7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95" t="s">
        <v>0</v>
      </c>
      <c r="O1" s="95"/>
    </row>
    <row r="2" spans="1:15" s="2" customFormat="1" ht="21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2" customFormat="1" ht="15">
      <c r="A3" s="3" t="s">
        <v>2</v>
      </c>
      <c r="B3" s="4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65" customFormat="1" ht="19.5" customHeight="1">
      <c r="A4" s="97" t="s">
        <v>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s="2" customFormat="1" ht="24.75" customHeight="1">
      <c r="A5" s="98" t="s">
        <v>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s="8" customFormat="1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9" t="s">
        <v>6</v>
      </c>
      <c r="O6" s="100"/>
    </row>
    <row r="7" spans="1:15" s="12" customFormat="1" ht="30">
      <c r="A7" s="9" t="s">
        <v>7</v>
      </c>
      <c r="B7" s="92" t="s">
        <v>8</v>
      </c>
      <c r="C7" s="93"/>
      <c r="D7" s="93"/>
      <c r="E7" s="93"/>
      <c r="F7" s="93"/>
      <c r="G7" s="94"/>
      <c r="H7" s="92" t="s">
        <v>9</v>
      </c>
      <c r="I7" s="93"/>
      <c r="J7" s="93"/>
      <c r="K7" s="93"/>
      <c r="L7" s="93"/>
      <c r="M7" s="93"/>
      <c r="N7" s="94"/>
      <c r="O7" s="11" t="s">
        <v>10</v>
      </c>
    </row>
    <row r="8" spans="1:15" s="13" customFormat="1" ht="30">
      <c r="A8" s="9"/>
      <c r="B8" s="11" t="s">
        <v>11</v>
      </c>
      <c r="C8" s="11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11</v>
      </c>
      <c r="I8" s="11" t="s">
        <v>12</v>
      </c>
      <c r="J8" s="11"/>
      <c r="K8" s="11" t="s">
        <v>13</v>
      </c>
      <c r="L8" s="11" t="s">
        <v>14</v>
      </c>
      <c r="M8" s="11" t="s">
        <v>15</v>
      </c>
      <c r="N8" s="11" t="s">
        <v>16</v>
      </c>
      <c r="O8" s="11"/>
    </row>
    <row r="9" spans="1:15" s="12" customFormat="1" ht="30">
      <c r="A9" s="9"/>
      <c r="B9" s="10"/>
      <c r="C9" s="10"/>
      <c r="D9" s="10"/>
      <c r="E9" s="10"/>
      <c r="F9" s="10"/>
      <c r="G9" s="10"/>
      <c r="H9" s="10"/>
      <c r="I9" s="11" t="s">
        <v>17</v>
      </c>
      <c r="J9" s="11" t="s">
        <v>18</v>
      </c>
      <c r="K9" s="10"/>
      <c r="L9" s="10"/>
      <c r="M9" s="10"/>
      <c r="N9" s="10"/>
      <c r="O9" s="10"/>
    </row>
    <row r="10" spans="1:15" ht="12.7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35.25" customHeight="1">
      <c r="A11" s="60" t="s">
        <v>19</v>
      </c>
      <c r="B11" s="61">
        <v>87</v>
      </c>
      <c r="C11" s="61"/>
      <c r="D11" s="61"/>
      <c r="E11" s="61"/>
      <c r="F11" s="61"/>
      <c r="G11" s="61">
        <v>87</v>
      </c>
      <c r="H11" s="61">
        <v>12</v>
      </c>
      <c r="I11" s="61">
        <v>29</v>
      </c>
      <c r="J11" s="61"/>
      <c r="K11" s="61"/>
      <c r="L11" s="61"/>
      <c r="M11" s="61"/>
      <c r="N11" s="61">
        <v>41</v>
      </c>
      <c r="O11" s="61">
        <v>46</v>
      </c>
    </row>
    <row r="12" spans="1:15" ht="35.25" customHeight="1">
      <c r="A12" s="60" t="s">
        <v>20</v>
      </c>
      <c r="B12" s="61">
        <v>4506</v>
      </c>
      <c r="C12" s="61"/>
      <c r="D12" s="61"/>
      <c r="E12" s="61"/>
      <c r="F12" s="61"/>
      <c r="G12" s="61">
        <v>4506</v>
      </c>
      <c r="H12" s="61">
        <v>4506</v>
      </c>
      <c r="I12" s="61"/>
      <c r="J12" s="61"/>
      <c r="K12" s="61">
        <v>0</v>
      </c>
      <c r="L12" s="61"/>
      <c r="M12" s="61"/>
      <c r="N12" s="61">
        <v>4506</v>
      </c>
      <c r="O12" s="61">
        <v>0</v>
      </c>
    </row>
    <row r="13" spans="1:15" ht="7.5" customHeight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s="14" customFormat="1" ht="30" customHeight="1">
      <c r="A14" s="62" t="s">
        <v>21</v>
      </c>
      <c r="B14" s="57">
        <f>SUM(B10:B13)</f>
        <v>4593</v>
      </c>
      <c r="C14" s="57">
        <f aca="true" t="shared" si="0" ref="C14:O14">SUM(C10:C13)</f>
        <v>0</v>
      </c>
      <c r="D14" s="57">
        <f t="shared" si="0"/>
        <v>0</v>
      </c>
      <c r="E14" s="57">
        <f t="shared" si="0"/>
        <v>0</v>
      </c>
      <c r="F14" s="57">
        <f t="shared" si="0"/>
        <v>0</v>
      </c>
      <c r="G14" s="57">
        <f t="shared" si="0"/>
        <v>4593</v>
      </c>
      <c r="H14" s="57">
        <f t="shared" si="0"/>
        <v>4518</v>
      </c>
      <c r="I14" s="57">
        <f t="shared" si="0"/>
        <v>29</v>
      </c>
      <c r="J14" s="57">
        <f t="shared" si="0"/>
        <v>0</v>
      </c>
      <c r="K14" s="57">
        <f t="shared" si="0"/>
        <v>0</v>
      </c>
      <c r="L14" s="57">
        <f t="shared" si="0"/>
        <v>0</v>
      </c>
      <c r="M14" s="57">
        <f t="shared" si="0"/>
        <v>0</v>
      </c>
      <c r="N14" s="57">
        <f t="shared" si="0"/>
        <v>4547</v>
      </c>
      <c r="O14" s="57">
        <f t="shared" si="0"/>
        <v>46</v>
      </c>
    </row>
    <row r="15" spans="1:15" ht="7.5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5" ht="49.5" customHeight="1">
      <c r="A16" s="60" t="s">
        <v>22</v>
      </c>
      <c r="B16" s="61">
        <v>964313</v>
      </c>
      <c r="C16" s="61"/>
      <c r="D16" s="61"/>
      <c r="E16" s="61"/>
      <c r="F16" s="61"/>
      <c r="G16" s="61">
        <f>B16+C16+D16-E16+F16</f>
        <v>964313</v>
      </c>
      <c r="H16" s="61">
        <v>225097</v>
      </c>
      <c r="I16" s="61">
        <v>18973</v>
      </c>
      <c r="J16" s="61"/>
      <c r="K16" s="61"/>
      <c r="L16" s="61"/>
      <c r="M16" s="61"/>
      <c r="N16" s="61">
        <f>H16+I16+J16+K16-L16+M16</f>
        <v>244070</v>
      </c>
      <c r="O16" s="61">
        <f>G16-N16</f>
        <v>720243</v>
      </c>
    </row>
    <row r="17" spans="1:15" ht="34.5" customHeight="1">
      <c r="A17" s="60" t="s">
        <v>81</v>
      </c>
      <c r="B17" s="61">
        <v>789</v>
      </c>
      <c r="C17" s="61"/>
      <c r="D17" s="61"/>
      <c r="E17" s="61"/>
      <c r="F17" s="61"/>
      <c r="G17" s="61">
        <v>789</v>
      </c>
      <c r="H17" s="61">
        <v>789</v>
      </c>
      <c r="I17" s="61"/>
      <c r="J17" s="61"/>
      <c r="K17" s="61"/>
      <c r="L17" s="61"/>
      <c r="M17" s="61"/>
      <c r="N17" s="61">
        <v>789</v>
      </c>
      <c r="O17" s="61">
        <v>0</v>
      </c>
    </row>
    <row r="18" spans="1:15" ht="7.5" customHeigh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5" ht="30" customHeight="1">
      <c r="A19" s="60" t="s">
        <v>23</v>
      </c>
      <c r="B19" s="61">
        <v>77376</v>
      </c>
      <c r="C19" s="61">
        <v>4635</v>
      </c>
      <c r="D19" s="61">
        <v>118</v>
      </c>
      <c r="E19" s="61"/>
      <c r="F19" s="61"/>
      <c r="G19" s="61">
        <f>B19+C19+D19-E19+F19</f>
        <v>82129</v>
      </c>
      <c r="H19" s="61">
        <v>37286</v>
      </c>
      <c r="I19" s="61">
        <v>16016</v>
      </c>
      <c r="J19" s="61"/>
      <c r="K19" s="61"/>
      <c r="L19" s="61"/>
      <c r="M19" s="61"/>
      <c r="N19" s="61">
        <f>H19+I19+J19+K19-L19+M19</f>
        <v>53302</v>
      </c>
      <c r="O19" s="61">
        <f>G19-N19</f>
        <v>28827</v>
      </c>
    </row>
    <row r="20" spans="1:15" ht="25.5">
      <c r="A20" s="60" t="s">
        <v>80</v>
      </c>
      <c r="B20" s="61">
        <v>264361</v>
      </c>
      <c r="C20" s="61"/>
      <c r="D20" s="61"/>
      <c r="E20" s="61"/>
      <c r="F20" s="61"/>
      <c r="G20" s="61">
        <f>B20+C20+D20-E20+F20</f>
        <v>264361</v>
      </c>
      <c r="H20" s="61">
        <v>264361</v>
      </c>
      <c r="I20" s="61"/>
      <c r="J20" s="61"/>
      <c r="K20" s="61"/>
      <c r="L20" s="61"/>
      <c r="M20" s="61"/>
      <c r="N20" s="61">
        <f>H20+I20+J20+K20-L20+M20</f>
        <v>264361</v>
      </c>
      <c r="O20" s="61">
        <f>G20-N20</f>
        <v>0</v>
      </c>
    </row>
    <row r="21" spans="1:15" ht="6.75" customHeigh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ht="29.25" customHeight="1">
      <c r="A22" s="60" t="s">
        <v>24</v>
      </c>
      <c r="B22" s="61"/>
      <c r="C22" s="61">
        <v>4635</v>
      </c>
      <c r="D22" s="61"/>
      <c r="E22" s="61">
        <v>4635</v>
      </c>
      <c r="F22" s="61"/>
      <c r="G22" s="61">
        <f>B22+C22+D22-E22+F22</f>
        <v>0</v>
      </c>
      <c r="H22" s="61"/>
      <c r="I22" s="61"/>
      <c r="J22" s="61"/>
      <c r="K22" s="61"/>
      <c r="L22" s="61"/>
      <c r="M22" s="61"/>
      <c r="N22" s="61">
        <f>H22+I22+J22+K22-L22+M22</f>
        <v>0</v>
      </c>
      <c r="O22" s="61">
        <f>G22-N22</f>
        <v>0</v>
      </c>
    </row>
    <row r="23" spans="1:15" ht="7.5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s="14" customFormat="1" ht="29.25" customHeight="1">
      <c r="A24" s="62" t="s">
        <v>25</v>
      </c>
      <c r="B24" s="57">
        <f>SUM(B16:B23)</f>
        <v>1306839</v>
      </c>
      <c r="C24" s="57">
        <f>SUM(C16:C20)</f>
        <v>4635</v>
      </c>
      <c r="D24" s="57">
        <f aca="true" t="shared" si="1" ref="D24:O24">SUM(D16:D23)</f>
        <v>118</v>
      </c>
      <c r="E24" s="57">
        <f t="shared" si="1"/>
        <v>4635</v>
      </c>
      <c r="F24" s="57">
        <f t="shared" si="1"/>
        <v>0</v>
      </c>
      <c r="G24" s="57">
        <f t="shared" si="1"/>
        <v>1311592</v>
      </c>
      <c r="H24" s="57">
        <f t="shared" si="1"/>
        <v>527533</v>
      </c>
      <c r="I24" s="57">
        <f t="shared" si="1"/>
        <v>34989</v>
      </c>
      <c r="J24" s="57">
        <f t="shared" si="1"/>
        <v>0</v>
      </c>
      <c r="K24" s="57">
        <f t="shared" si="1"/>
        <v>0</v>
      </c>
      <c r="L24" s="57">
        <f t="shared" si="1"/>
        <v>0</v>
      </c>
      <c r="M24" s="57">
        <f t="shared" si="1"/>
        <v>0</v>
      </c>
      <c r="N24" s="57">
        <f t="shared" si="1"/>
        <v>562522</v>
      </c>
      <c r="O24" s="57">
        <f t="shared" si="1"/>
        <v>749070</v>
      </c>
    </row>
    <row r="25" spans="1:15" ht="7.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s="15" customFormat="1" ht="16.5" customHeight="1">
      <c r="A26" s="63" t="s">
        <v>26</v>
      </c>
      <c r="B26" s="64">
        <f>B14+B24</f>
        <v>1311432</v>
      </c>
      <c r="C26" s="64"/>
      <c r="D26" s="64">
        <f aca="true" t="shared" si="2" ref="D26:O26">D14+D24</f>
        <v>118</v>
      </c>
      <c r="E26" s="64">
        <f t="shared" si="2"/>
        <v>4635</v>
      </c>
      <c r="F26" s="64">
        <f t="shared" si="2"/>
        <v>0</v>
      </c>
      <c r="G26" s="64">
        <f t="shared" si="2"/>
        <v>1316185</v>
      </c>
      <c r="H26" s="64">
        <f t="shared" si="2"/>
        <v>532051</v>
      </c>
      <c r="I26" s="64">
        <f t="shared" si="2"/>
        <v>35018</v>
      </c>
      <c r="J26" s="64">
        <f t="shared" si="2"/>
        <v>0</v>
      </c>
      <c r="K26" s="64">
        <f t="shared" si="2"/>
        <v>0</v>
      </c>
      <c r="L26" s="64">
        <f t="shared" si="2"/>
        <v>0</v>
      </c>
      <c r="M26" s="64">
        <f t="shared" si="2"/>
        <v>0</v>
      </c>
      <c r="N26" s="64">
        <f t="shared" si="2"/>
        <v>567069</v>
      </c>
      <c r="O26" s="64">
        <f t="shared" si="2"/>
        <v>749116</v>
      </c>
    </row>
    <row r="27" spans="1:15" ht="8.2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5" ht="12.7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2.7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2.7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</sheetData>
  <sheetProtection/>
  <mergeCells count="7">
    <mergeCell ref="B7:G7"/>
    <mergeCell ref="H7:N7"/>
    <mergeCell ref="N1:O1"/>
    <mergeCell ref="A2:O2"/>
    <mergeCell ref="A4:O4"/>
    <mergeCell ref="A5:O5"/>
    <mergeCell ref="N6:O6"/>
  </mergeCells>
  <printOptions/>
  <pageMargins left="0.17" right="0.16" top="0.23" bottom="0.26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0">
      <selection activeCell="R15" sqref="R15"/>
    </sheetView>
  </sheetViews>
  <sheetFormatPr defaultColWidth="9.140625" defaultRowHeight="12.75"/>
  <cols>
    <col min="1" max="1" width="13.140625" style="79" customWidth="1"/>
    <col min="2" max="2" width="11.28125" style="0" customWidth="1"/>
    <col min="3" max="5" width="7.57421875" style="79" customWidth="1"/>
    <col min="6" max="6" width="7.8515625" style="79" customWidth="1"/>
    <col min="7" max="7" width="10.8515625" style="0" customWidth="1"/>
    <col min="8" max="9" width="10.00390625" style="0" customWidth="1"/>
    <col min="10" max="13" width="7.7109375" style="79" customWidth="1"/>
    <col min="14" max="15" width="10.00390625" style="0" customWidth="1"/>
  </cols>
  <sheetData>
    <row r="1" spans="1:13" s="111" customFormat="1" ht="12.75">
      <c r="A1" s="110"/>
      <c r="C1" s="112" t="s">
        <v>97</v>
      </c>
      <c r="D1" s="112"/>
      <c r="E1" s="112"/>
      <c r="F1" s="112"/>
      <c r="G1" s="112"/>
      <c r="H1" s="112"/>
      <c r="I1" s="112"/>
      <c r="J1" s="112"/>
      <c r="K1" s="112"/>
      <c r="L1" s="110"/>
      <c r="M1" s="110"/>
    </row>
    <row r="3" spans="1:15" s="70" customFormat="1" ht="11.25">
      <c r="A3" s="68" t="s">
        <v>7</v>
      </c>
      <c r="B3" s="101" t="s">
        <v>8</v>
      </c>
      <c r="C3" s="102"/>
      <c r="D3" s="102"/>
      <c r="E3" s="102"/>
      <c r="F3" s="102"/>
      <c r="G3" s="103"/>
      <c r="H3" s="101" t="s">
        <v>9</v>
      </c>
      <c r="I3" s="102"/>
      <c r="J3" s="102"/>
      <c r="K3" s="102"/>
      <c r="L3" s="102"/>
      <c r="M3" s="102"/>
      <c r="N3" s="103"/>
      <c r="O3" s="69" t="s">
        <v>10</v>
      </c>
    </row>
    <row r="4" spans="1:15" s="71" customFormat="1" ht="22.5">
      <c r="A4" s="68"/>
      <c r="B4" s="69" t="s">
        <v>11</v>
      </c>
      <c r="C4" s="69" t="s">
        <v>12</v>
      </c>
      <c r="D4" s="69" t="s">
        <v>13</v>
      </c>
      <c r="E4" s="69" t="s">
        <v>14</v>
      </c>
      <c r="F4" s="69" t="s">
        <v>15</v>
      </c>
      <c r="G4" s="69" t="s">
        <v>16</v>
      </c>
      <c r="H4" s="69" t="s">
        <v>11</v>
      </c>
      <c r="I4" s="69" t="s">
        <v>12</v>
      </c>
      <c r="J4" s="69"/>
      <c r="K4" s="69" t="s">
        <v>13</v>
      </c>
      <c r="L4" s="69" t="s">
        <v>14</v>
      </c>
      <c r="M4" s="69" t="s">
        <v>15</v>
      </c>
      <c r="N4" s="69" t="s">
        <v>16</v>
      </c>
      <c r="O4" s="69"/>
    </row>
    <row r="5" spans="1:15" s="70" customFormat="1" ht="11.25">
      <c r="A5" s="68"/>
      <c r="B5" s="72"/>
      <c r="C5" s="69"/>
      <c r="D5" s="69"/>
      <c r="E5" s="69"/>
      <c r="F5" s="69"/>
      <c r="G5" s="72"/>
      <c r="H5" s="72"/>
      <c r="I5" s="69" t="s">
        <v>96</v>
      </c>
      <c r="J5" s="69" t="s">
        <v>93</v>
      </c>
      <c r="K5" s="69"/>
      <c r="L5" s="69"/>
      <c r="M5" s="69"/>
      <c r="N5" s="72"/>
      <c r="O5" s="72"/>
    </row>
    <row r="6" spans="1:15" s="67" customFormat="1" ht="21" customHeight="1">
      <c r="A6" s="73" t="s">
        <v>19</v>
      </c>
      <c r="B6" s="74">
        <v>86614</v>
      </c>
      <c r="C6" s="77"/>
      <c r="D6" s="77"/>
      <c r="E6" s="77"/>
      <c r="F6" s="77"/>
      <c r="G6" s="74">
        <f>SUM(B6:F6)</f>
        <v>86614</v>
      </c>
      <c r="H6" s="74">
        <v>11433</v>
      </c>
      <c r="I6" s="74">
        <v>28872</v>
      </c>
      <c r="J6" s="77"/>
      <c r="K6" s="77"/>
      <c r="L6" s="77"/>
      <c r="M6" s="77"/>
      <c r="N6" s="74">
        <f>SUM(H6:M6)</f>
        <v>40305</v>
      </c>
      <c r="O6" s="74">
        <f>G6-N6</f>
        <v>46309</v>
      </c>
    </row>
    <row r="7" spans="1:15" s="67" customFormat="1" ht="38.25" customHeight="1">
      <c r="A7" s="73" t="s">
        <v>82</v>
      </c>
      <c r="B7" s="74">
        <v>1846691</v>
      </c>
      <c r="C7" s="77"/>
      <c r="D7" s="77"/>
      <c r="E7" s="77"/>
      <c r="F7" s="77"/>
      <c r="G7" s="74">
        <f>SUM(B7:F7)</f>
        <v>1846691</v>
      </c>
      <c r="H7" s="74">
        <v>1846691</v>
      </c>
      <c r="I7" s="74"/>
      <c r="J7" s="77"/>
      <c r="K7" s="77">
        <v>0</v>
      </c>
      <c r="L7" s="77"/>
      <c r="M7" s="77"/>
      <c r="N7" s="74">
        <v>1846691</v>
      </c>
      <c r="O7" s="74">
        <f>G7-N7</f>
        <v>0</v>
      </c>
    </row>
    <row r="8" spans="1:15" s="67" customFormat="1" ht="28.5" customHeight="1">
      <c r="A8" s="73" t="s">
        <v>83</v>
      </c>
      <c r="B8" s="74">
        <v>2659419</v>
      </c>
      <c r="C8" s="77"/>
      <c r="D8" s="77"/>
      <c r="E8" s="77"/>
      <c r="F8" s="77"/>
      <c r="G8" s="74">
        <f>SUM(B8:F8)</f>
        <v>2659419</v>
      </c>
      <c r="H8" s="74">
        <v>2659419</v>
      </c>
      <c r="I8" s="74"/>
      <c r="J8" s="77"/>
      <c r="K8" s="77"/>
      <c r="L8" s="77"/>
      <c r="M8" s="77"/>
      <c r="N8" s="74">
        <v>2659419</v>
      </c>
      <c r="O8" s="74">
        <f>G8-N8</f>
        <v>0</v>
      </c>
    </row>
    <row r="9" spans="1:15" s="67" customFormat="1" ht="4.5" customHeight="1">
      <c r="A9" s="73"/>
      <c r="B9" s="74"/>
      <c r="C9" s="77"/>
      <c r="D9" s="77"/>
      <c r="E9" s="77"/>
      <c r="F9" s="77"/>
      <c r="G9" s="74"/>
      <c r="H9" s="74"/>
      <c r="I9" s="74"/>
      <c r="J9" s="77"/>
      <c r="K9" s="77"/>
      <c r="L9" s="77"/>
      <c r="M9" s="77"/>
      <c r="N9" s="74"/>
      <c r="O9" s="74"/>
    </row>
    <row r="10" spans="1:15" s="75" customFormat="1" ht="21" customHeight="1">
      <c r="A10" s="89" t="s">
        <v>21</v>
      </c>
      <c r="B10" s="90">
        <f aca="true" t="shared" si="0" ref="B10:O10">SUM(B6:B9)</f>
        <v>4592724</v>
      </c>
      <c r="C10" s="91">
        <f t="shared" si="0"/>
        <v>0</v>
      </c>
      <c r="D10" s="91">
        <f t="shared" si="0"/>
        <v>0</v>
      </c>
      <c r="E10" s="91">
        <f t="shared" si="0"/>
        <v>0</v>
      </c>
      <c r="F10" s="91">
        <f t="shared" si="0"/>
        <v>0</v>
      </c>
      <c r="G10" s="90">
        <f t="shared" si="0"/>
        <v>4592724</v>
      </c>
      <c r="H10" s="90">
        <f t="shared" si="0"/>
        <v>4517543</v>
      </c>
      <c r="I10" s="90">
        <f t="shared" si="0"/>
        <v>28872</v>
      </c>
      <c r="J10" s="91">
        <f t="shared" si="0"/>
        <v>0</v>
      </c>
      <c r="K10" s="91">
        <f t="shared" si="0"/>
        <v>0</v>
      </c>
      <c r="L10" s="91">
        <f t="shared" si="0"/>
        <v>0</v>
      </c>
      <c r="M10" s="91">
        <f t="shared" si="0"/>
        <v>0</v>
      </c>
      <c r="N10" s="90">
        <f t="shared" si="0"/>
        <v>4546415</v>
      </c>
      <c r="O10" s="90">
        <f t="shared" si="0"/>
        <v>46309</v>
      </c>
    </row>
    <row r="11" spans="1:15" s="67" customFormat="1" ht="3.75" customHeight="1">
      <c r="A11" s="73"/>
      <c r="B11" s="74"/>
      <c r="C11" s="77"/>
      <c r="D11" s="77"/>
      <c r="E11" s="77"/>
      <c r="F11" s="77"/>
      <c r="G11" s="74"/>
      <c r="H11" s="74"/>
      <c r="I11" s="74"/>
      <c r="J11" s="77"/>
      <c r="K11" s="77"/>
      <c r="L11" s="77"/>
      <c r="M11" s="77"/>
      <c r="N11" s="74"/>
      <c r="O11" s="74"/>
    </row>
    <row r="12" spans="1:15" s="67" customFormat="1" ht="21" customHeight="1">
      <c r="A12" s="73" t="s">
        <v>22</v>
      </c>
      <c r="B12" s="74">
        <v>29948000</v>
      </c>
      <c r="C12" s="77"/>
      <c r="D12" s="77"/>
      <c r="E12" s="77"/>
      <c r="F12" s="77"/>
      <c r="G12" s="74">
        <f>B12+C12+D12-E12+F12</f>
        <v>29948000</v>
      </c>
      <c r="H12" s="74">
        <v>0</v>
      </c>
      <c r="I12" s="74">
        <v>0</v>
      </c>
      <c r="J12" s="77"/>
      <c r="K12" s="77"/>
      <c r="L12" s="77"/>
      <c r="M12" s="77"/>
      <c r="N12" s="74">
        <f>H12+I12+J12+K12-L12+M12</f>
        <v>0</v>
      </c>
      <c r="O12" s="74">
        <f>G12-N12</f>
        <v>29948000</v>
      </c>
    </row>
    <row r="13" spans="1:15" s="67" customFormat="1" ht="21" customHeight="1">
      <c r="A13" s="73" t="s">
        <v>84</v>
      </c>
      <c r="B13" s="74">
        <v>929295572</v>
      </c>
      <c r="C13" s="77"/>
      <c r="D13" s="77"/>
      <c r="E13" s="77"/>
      <c r="F13" s="77"/>
      <c r="G13" s="74">
        <f aca="true" t="shared" si="1" ref="G13:G22">B13+C13+D13-E13+F13</f>
        <v>929295572</v>
      </c>
      <c r="H13" s="74">
        <v>225097152</v>
      </c>
      <c r="I13" s="74">
        <v>18973605</v>
      </c>
      <c r="J13" s="77"/>
      <c r="K13" s="77"/>
      <c r="L13" s="77"/>
      <c r="M13" s="77"/>
      <c r="N13" s="74">
        <f>H13+I13+J13+K13-L13+M13</f>
        <v>244070757</v>
      </c>
      <c r="O13" s="74">
        <f>G13-N13</f>
        <v>685224815</v>
      </c>
    </row>
    <row r="14" spans="1:15" s="67" customFormat="1" ht="42.75" customHeight="1">
      <c r="A14" s="73" t="s">
        <v>86</v>
      </c>
      <c r="B14" s="74">
        <v>789000</v>
      </c>
      <c r="C14" s="77"/>
      <c r="D14" s="77"/>
      <c r="E14" s="77"/>
      <c r="F14" s="77"/>
      <c r="G14" s="74">
        <f t="shared" si="1"/>
        <v>789000</v>
      </c>
      <c r="H14" s="74">
        <v>789000</v>
      </c>
      <c r="I14" s="74"/>
      <c r="J14" s="77"/>
      <c r="K14" s="77"/>
      <c r="L14" s="77"/>
      <c r="M14" s="77"/>
      <c r="N14" s="74">
        <f>H14+I14+J14+K14-L14+M14</f>
        <v>789000</v>
      </c>
      <c r="O14" s="74">
        <f>G14-N14</f>
        <v>0</v>
      </c>
    </row>
    <row r="15" spans="1:15" s="67" customFormat="1" ht="15" customHeight="1">
      <c r="A15" s="73" t="s">
        <v>85</v>
      </c>
      <c r="B15" s="74">
        <v>5070200</v>
      </c>
      <c r="C15" s="77"/>
      <c r="D15" s="77"/>
      <c r="E15" s="77"/>
      <c r="F15" s="77"/>
      <c r="G15" s="74">
        <f t="shared" si="1"/>
        <v>5070200</v>
      </c>
      <c r="H15" s="74">
        <v>0</v>
      </c>
      <c r="I15" s="74"/>
      <c r="J15" s="77"/>
      <c r="K15" s="77"/>
      <c r="L15" s="77"/>
      <c r="M15" s="77"/>
      <c r="N15" s="74">
        <f>H15+I15+J15+K15-L15+M15</f>
        <v>0</v>
      </c>
      <c r="O15" s="74">
        <f>G15-N15</f>
        <v>5070200</v>
      </c>
    </row>
    <row r="16" spans="1:15" s="80" customFormat="1" ht="22.5" customHeight="1">
      <c r="A16" s="85" t="s">
        <v>94</v>
      </c>
      <c r="B16" s="86">
        <f>SUM(B12:B15)</f>
        <v>965102772</v>
      </c>
      <c r="C16" s="86">
        <f aca="true" t="shared" si="2" ref="C16:O16">SUM(C12:C15)</f>
        <v>0</v>
      </c>
      <c r="D16" s="86">
        <f t="shared" si="2"/>
        <v>0</v>
      </c>
      <c r="E16" s="86">
        <f t="shared" si="2"/>
        <v>0</v>
      </c>
      <c r="F16" s="86">
        <f t="shared" si="2"/>
        <v>0</v>
      </c>
      <c r="G16" s="86">
        <f t="shared" si="2"/>
        <v>965102772</v>
      </c>
      <c r="H16" s="86">
        <f t="shared" si="2"/>
        <v>225886152</v>
      </c>
      <c r="I16" s="86">
        <f t="shared" si="2"/>
        <v>18973605</v>
      </c>
      <c r="J16" s="86">
        <f t="shared" si="2"/>
        <v>0</v>
      </c>
      <c r="K16" s="86">
        <f t="shared" si="2"/>
        <v>0</v>
      </c>
      <c r="L16" s="86">
        <f t="shared" si="2"/>
        <v>0</v>
      </c>
      <c r="M16" s="86">
        <f t="shared" si="2"/>
        <v>0</v>
      </c>
      <c r="N16" s="86">
        <f t="shared" si="2"/>
        <v>244859757</v>
      </c>
      <c r="O16" s="86">
        <f t="shared" si="2"/>
        <v>720243015</v>
      </c>
    </row>
    <row r="17" spans="1:15" s="67" customFormat="1" ht="21" customHeight="1">
      <c r="A17" s="73" t="s">
        <v>87</v>
      </c>
      <c r="B17" s="74">
        <v>8661145</v>
      </c>
      <c r="C17" s="77"/>
      <c r="D17" s="77"/>
      <c r="E17" s="77"/>
      <c r="F17" s="77"/>
      <c r="G17" s="74">
        <f t="shared" si="1"/>
        <v>8661145</v>
      </c>
      <c r="H17" s="74">
        <v>3444850</v>
      </c>
      <c r="I17" s="74">
        <v>2876154</v>
      </c>
      <c r="J17" s="77"/>
      <c r="K17" s="77"/>
      <c r="L17" s="77"/>
      <c r="M17" s="77"/>
      <c r="N17" s="74">
        <f aca="true" t="shared" si="3" ref="N17:N22">H17+I17+J17+K17-L17+M17</f>
        <v>6321004</v>
      </c>
      <c r="O17" s="74">
        <f aca="true" t="shared" si="4" ref="O17:O22">G17-N17</f>
        <v>2340141</v>
      </c>
    </row>
    <row r="18" spans="1:15" s="67" customFormat="1" ht="21" customHeight="1">
      <c r="A18" s="73" t="s">
        <v>88</v>
      </c>
      <c r="B18" s="74">
        <v>33939952</v>
      </c>
      <c r="C18" s="77">
        <v>47236</v>
      </c>
      <c r="D18" s="77">
        <v>100000</v>
      </c>
      <c r="E18" s="77"/>
      <c r="F18" s="77"/>
      <c r="G18" s="74">
        <f t="shared" si="1"/>
        <v>34087188</v>
      </c>
      <c r="H18" s="74">
        <v>33939952</v>
      </c>
      <c r="I18" s="74">
        <v>147236</v>
      </c>
      <c r="J18" s="77"/>
      <c r="K18" s="77"/>
      <c r="L18" s="77"/>
      <c r="M18" s="77"/>
      <c r="N18" s="74">
        <f t="shared" si="3"/>
        <v>34087188</v>
      </c>
      <c r="O18" s="74">
        <f t="shared" si="4"/>
        <v>0</v>
      </c>
    </row>
    <row r="19" spans="1:15" s="67" customFormat="1" ht="21" customHeight="1">
      <c r="A19" s="73" t="s">
        <v>89</v>
      </c>
      <c r="B19" s="74">
        <v>51374722</v>
      </c>
      <c r="C19" s="77">
        <v>2869775</v>
      </c>
      <c r="D19" s="77">
        <v>18000</v>
      </c>
      <c r="E19" s="77"/>
      <c r="F19" s="77"/>
      <c r="G19" s="74">
        <f t="shared" si="1"/>
        <v>54262497</v>
      </c>
      <c r="H19" s="74">
        <v>32837591</v>
      </c>
      <c r="I19" s="74">
        <v>5673976</v>
      </c>
      <c r="J19" s="77"/>
      <c r="K19" s="77"/>
      <c r="L19" s="77"/>
      <c r="M19" s="77"/>
      <c r="N19" s="74">
        <f t="shared" si="3"/>
        <v>38511567</v>
      </c>
      <c r="O19" s="74">
        <f t="shared" si="4"/>
        <v>15750930</v>
      </c>
    </row>
    <row r="20" spans="1:15" s="67" customFormat="1" ht="21" customHeight="1">
      <c r="A20" s="73" t="s">
        <v>90</v>
      </c>
      <c r="B20" s="74">
        <v>133875827</v>
      </c>
      <c r="C20" s="77"/>
      <c r="D20" s="77"/>
      <c r="E20" s="77"/>
      <c r="F20" s="77"/>
      <c r="G20" s="74">
        <f t="shared" si="1"/>
        <v>133875827</v>
      </c>
      <c r="H20" s="74">
        <v>133875827</v>
      </c>
      <c r="I20" s="74"/>
      <c r="J20" s="77"/>
      <c r="K20" s="77"/>
      <c r="L20" s="77"/>
      <c r="M20" s="77"/>
      <c r="N20" s="74">
        <f t="shared" si="3"/>
        <v>133875827</v>
      </c>
      <c r="O20" s="74">
        <f t="shared" si="4"/>
        <v>0</v>
      </c>
    </row>
    <row r="21" spans="1:15" s="67" customFormat="1" ht="21" customHeight="1">
      <c r="A21" s="73" t="s">
        <v>92</v>
      </c>
      <c r="B21" s="74">
        <v>39110189</v>
      </c>
      <c r="C21" s="77">
        <v>1718000</v>
      </c>
      <c r="D21" s="77"/>
      <c r="E21" s="77"/>
      <c r="F21" s="77"/>
      <c r="G21" s="74">
        <f t="shared" si="1"/>
        <v>40828189</v>
      </c>
      <c r="H21" s="74">
        <v>22791615</v>
      </c>
      <c r="I21" s="74">
        <v>7300711</v>
      </c>
      <c r="J21" s="77"/>
      <c r="K21" s="77"/>
      <c r="L21" s="77"/>
      <c r="M21" s="77"/>
      <c r="N21" s="74">
        <f t="shared" si="3"/>
        <v>30092326</v>
      </c>
      <c r="O21" s="74">
        <f t="shared" si="4"/>
        <v>10735863</v>
      </c>
    </row>
    <row r="22" spans="1:15" s="67" customFormat="1" ht="27" customHeight="1">
      <c r="A22" s="73" t="s">
        <v>91</v>
      </c>
      <c r="B22" s="74">
        <v>74774916</v>
      </c>
      <c r="C22" s="77"/>
      <c r="D22" s="77"/>
      <c r="E22" s="77"/>
      <c r="F22" s="77"/>
      <c r="G22" s="74">
        <f t="shared" si="1"/>
        <v>74774916</v>
      </c>
      <c r="H22" s="74">
        <v>74774916</v>
      </c>
      <c r="I22" s="74"/>
      <c r="J22" s="77"/>
      <c r="K22" s="77"/>
      <c r="L22" s="77"/>
      <c r="M22" s="77"/>
      <c r="N22" s="74">
        <f t="shared" si="3"/>
        <v>74774916</v>
      </c>
      <c r="O22" s="74">
        <f t="shared" si="4"/>
        <v>0</v>
      </c>
    </row>
    <row r="23" spans="1:15" s="81" customFormat="1" ht="21" customHeight="1">
      <c r="A23" s="85" t="s">
        <v>95</v>
      </c>
      <c r="B23" s="86">
        <f>SUM(B17:B22)</f>
        <v>341736751</v>
      </c>
      <c r="C23" s="86">
        <f aca="true" t="shared" si="5" ref="C23:O23">SUM(C17:C22)</f>
        <v>4635011</v>
      </c>
      <c r="D23" s="86">
        <f t="shared" si="5"/>
        <v>118000</v>
      </c>
      <c r="E23" s="86">
        <f t="shared" si="5"/>
        <v>0</v>
      </c>
      <c r="F23" s="86">
        <f t="shared" si="5"/>
        <v>0</v>
      </c>
      <c r="G23" s="86">
        <f t="shared" si="5"/>
        <v>346489762</v>
      </c>
      <c r="H23" s="86">
        <f t="shared" si="5"/>
        <v>301664751</v>
      </c>
      <c r="I23" s="86">
        <f t="shared" si="5"/>
        <v>15998077</v>
      </c>
      <c r="J23" s="86">
        <f t="shared" si="5"/>
        <v>0</v>
      </c>
      <c r="K23" s="86">
        <f t="shared" si="5"/>
        <v>0</v>
      </c>
      <c r="L23" s="86">
        <f t="shared" si="5"/>
        <v>0</v>
      </c>
      <c r="M23" s="86">
        <f t="shared" si="5"/>
        <v>0</v>
      </c>
      <c r="N23" s="86">
        <f t="shared" si="5"/>
        <v>317662828</v>
      </c>
      <c r="O23" s="86">
        <f t="shared" si="5"/>
        <v>28826934</v>
      </c>
    </row>
    <row r="24" spans="1:15" s="67" customFormat="1" ht="4.5" customHeight="1">
      <c r="A24" s="73"/>
      <c r="B24" s="74"/>
      <c r="C24" s="77"/>
      <c r="D24" s="77"/>
      <c r="E24" s="77"/>
      <c r="F24" s="77"/>
      <c r="G24" s="74"/>
      <c r="H24" s="74"/>
      <c r="I24" s="74"/>
      <c r="J24" s="77"/>
      <c r="K24" s="77"/>
      <c r="L24" s="77"/>
      <c r="M24" s="77"/>
      <c r="N24" s="74"/>
      <c r="O24" s="74"/>
    </row>
    <row r="25" spans="1:15" s="67" customFormat="1" ht="24" customHeight="1">
      <c r="A25" s="73" t="s">
        <v>24</v>
      </c>
      <c r="B25" s="74"/>
      <c r="C25" s="77">
        <v>4635011</v>
      </c>
      <c r="D25" s="77"/>
      <c r="E25" s="77">
        <v>4635011</v>
      </c>
      <c r="F25" s="77"/>
      <c r="G25" s="74">
        <f>B25+C25+D25-E25+F25</f>
        <v>0</v>
      </c>
      <c r="H25" s="74"/>
      <c r="I25" s="74"/>
      <c r="J25" s="77"/>
      <c r="K25" s="77"/>
      <c r="L25" s="77"/>
      <c r="M25" s="77"/>
      <c r="N25" s="74">
        <f>H25+I25+J25+K25-L25+M25</f>
        <v>0</v>
      </c>
      <c r="O25" s="74">
        <f>G25-N25</f>
        <v>0</v>
      </c>
    </row>
    <row r="26" spans="1:15" s="67" customFormat="1" ht="5.25" customHeight="1">
      <c r="A26" s="73"/>
      <c r="B26" s="74"/>
      <c r="C26" s="77"/>
      <c r="D26" s="77"/>
      <c r="E26" s="77"/>
      <c r="F26" s="77"/>
      <c r="G26" s="74"/>
      <c r="H26" s="74"/>
      <c r="I26" s="74"/>
      <c r="J26" s="77"/>
      <c r="K26" s="77"/>
      <c r="L26" s="77"/>
      <c r="M26" s="77"/>
      <c r="N26" s="74"/>
      <c r="O26" s="74"/>
    </row>
    <row r="27" spans="1:15" s="75" customFormat="1" ht="21" customHeight="1">
      <c r="A27" s="87" t="s">
        <v>25</v>
      </c>
      <c r="B27" s="88">
        <f>B16+B23+B25</f>
        <v>1306839523</v>
      </c>
      <c r="C27" s="88">
        <f>C16+C23</f>
        <v>4635011</v>
      </c>
      <c r="D27" s="88">
        <f aca="true" t="shared" si="6" ref="D27:O27">D16+D23+D25</f>
        <v>118000</v>
      </c>
      <c r="E27" s="88">
        <v>0</v>
      </c>
      <c r="F27" s="88">
        <f t="shared" si="6"/>
        <v>0</v>
      </c>
      <c r="G27" s="88">
        <f t="shared" si="6"/>
        <v>1311592534</v>
      </c>
      <c r="H27" s="88">
        <f t="shared" si="6"/>
        <v>527550903</v>
      </c>
      <c r="I27" s="88">
        <f t="shared" si="6"/>
        <v>34971682</v>
      </c>
      <c r="J27" s="88">
        <f t="shared" si="6"/>
        <v>0</v>
      </c>
      <c r="K27" s="88">
        <f t="shared" si="6"/>
        <v>0</v>
      </c>
      <c r="L27" s="88">
        <f t="shared" si="6"/>
        <v>0</v>
      </c>
      <c r="M27" s="88">
        <f t="shared" si="6"/>
        <v>0</v>
      </c>
      <c r="N27" s="88">
        <f t="shared" si="6"/>
        <v>562522585</v>
      </c>
      <c r="O27" s="88">
        <f t="shared" si="6"/>
        <v>749069949</v>
      </c>
    </row>
    <row r="28" spans="1:15" s="67" customFormat="1" ht="7.5" customHeight="1">
      <c r="A28" s="73"/>
      <c r="B28" s="74"/>
      <c r="C28" s="77"/>
      <c r="D28" s="77"/>
      <c r="E28" s="77"/>
      <c r="F28" s="77"/>
      <c r="G28" s="74"/>
      <c r="H28" s="74"/>
      <c r="I28" s="74"/>
      <c r="J28" s="77"/>
      <c r="K28" s="77"/>
      <c r="L28" s="77"/>
      <c r="M28" s="77"/>
      <c r="N28" s="74"/>
      <c r="O28" s="74"/>
    </row>
    <row r="29" spans="1:15" s="76" customFormat="1" ht="21.75" customHeight="1">
      <c r="A29" s="82" t="s">
        <v>26</v>
      </c>
      <c r="B29" s="83">
        <f>B10+B27</f>
        <v>1311432247</v>
      </c>
      <c r="C29" s="84"/>
      <c r="D29" s="84">
        <f aca="true" t="shared" si="7" ref="D29:O29">D10+D27</f>
        <v>118000</v>
      </c>
      <c r="E29" s="84">
        <f t="shared" si="7"/>
        <v>0</v>
      </c>
      <c r="F29" s="84">
        <f t="shared" si="7"/>
        <v>0</v>
      </c>
      <c r="G29" s="83">
        <f t="shared" si="7"/>
        <v>1316185258</v>
      </c>
      <c r="H29" s="83">
        <f t="shared" si="7"/>
        <v>532068446</v>
      </c>
      <c r="I29" s="83">
        <f t="shared" si="7"/>
        <v>35000554</v>
      </c>
      <c r="J29" s="84">
        <f t="shared" si="7"/>
        <v>0</v>
      </c>
      <c r="K29" s="84">
        <f t="shared" si="7"/>
        <v>0</v>
      </c>
      <c r="L29" s="84">
        <f t="shared" si="7"/>
        <v>0</v>
      </c>
      <c r="M29" s="84">
        <f t="shared" si="7"/>
        <v>0</v>
      </c>
      <c r="N29" s="83">
        <f t="shared" si="7"/>
        <v>567069000</v>
      </c>
      <c r="O29" s="83">
        <f t="shared" si="7"/>
        <v>749116258</v>
      </c>
    </row>
    <row r="30" spans="1:15" s="67" customFormat="1" ht="8.25" customHeight="1">
      <c r="A30" s="73"/>
      <c r="B30" s="74"/>
      <c r="C30" s="77"/>
      <c r="D30" s="77"/>
      <c r="E30" s="77"/>
      <c r="F30" s="77"/>
      <c r="G30" s="74"/>
      <c r="H30" s="74"/>
      <c r="I30" s="74"/>
      <c r="J30" s="77"/>
      <c r="K30" s="77"/>
      <c r="L30" s="77"/>
      <c r="M30" s="77"/>
      <c r="N30" s="74"/>
      <c r="O30" s="74"/>
    </row>
    <row r="31" spans="1:15" ht="12.75">
      <c r="A31" s="58"/>
      <c r="B31" s="59"/>
      <c r="C31" s="78"/>
      <c r="D31" s="78"/>
      <c r="E31" s="78"/>
      <c r="F31" s="78"/>
      <c r="G31" s="59"/>
      <c r="H31" s="59"/>
      <c r="I31" s="59"/>
      <c r="J31" s="78"/>
      <c r="K31" s="78"/>
      <c r="L31" s="78"/>
      <c r="M31" s="78"/>
      <c r="N31" s="59"/>
      <c r="O31" s="59"/>
    </row>
    <row r="32" spans="1:15" ht="12.75">
      <c r="A32" s="58"/>
      <c r="B32" s="59"/>
      <c r="C32" s="78"/>
      <c r="D32" s="78"/>
      <c r="E32" s="78"/>
      <c r="F32" s="78"/>
      <c r="G32" s="59"/>
      <c r="H32" s="59"/>
      <c r="I32" s="59"/>
      <c r="J32" s="78"/>
      <c r="K32" s="78"/>
      <c r="L32" s="78"/>
      <c r="M32" s="78"/>
      <c r="N32" s="59"/>
      <c r="O32" s="59"/>
    </row>
  </sheetData>
  <sheetProtection/>
  <mergeCells count="3">
    <mergeCell ref="B3:G3"/>
    <mergeCell ref="H3:N3"/>
    <mergeCell ref="C1:K1"/>
  </mergeCells>
  <printOptions/>
  <pageMargins left="0.15748031496062992" right="0.15748031496062992" top="0.2755905511811024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1.57421875" style="0" customWidth="1"/>
    <col min="2" max="2" width="16.28125" style="1" customWidth="1"/>
    <col min="3" max="3" width="8.57421875" style="1" customWidth="1"/>
    <col min="4" max="4" width="16.28125" style="51" customWidth="1"/>
    <col min="5" max="6" width="16.28125" style="1" customWidth="1"/>
    <col min="7" max="7" width="16.28125" style="51" customWidth="1"/>
  </cols>
  <sheetData>
    <row r="1" spans="1:7" s="38" customFormat="1" ht="12.75">
      <c r="A1" s="38" t="s">
        <v>48</v>
      </c>
      <c r="B1" s="44"/>
      <c r="C1" s="44"/>
      <c r="D1" s="47"/>
      <c r="E1" s="44"/>
      <c r="F1" s="44"/>
      <c r="G1" s="47"/>
    </row>
    <row r="2" spans="2:7" s="38" customFormat="1" ht="12.75">
      <c r="B2" s="44"/>
      <c r="C2" s="44"/>
      <c r="D2" s="47"/>
      <c r="E2" s="44"/>
      <c r="F2" s="44"/>
      <c r="G2" s="47"/>
    </row>
    <row r="3" spans="2:7" s="38" customFormat="1" ht="12.75">
      <c r="B3" s="44"/>
      <c r="C3" s="44"/>
      <c r="D3" s="47"/>
      <c r="E3" s="44"/>
      <c r="F3" s="44"/>
      <c r="G3" s="47"/>
    </row>
    <row r="4" spans="2:7" s="16" customFormat="1" ht="12.75">
      <c r="B4" s="45"/>
      <c r="C4" s="45"/>
      <c r="D4" s="48"/>
      <c r="E4" s="45"/>
      <c r="F4" s="45"/>
      <c r="G4" s="48"/>
    </row>
    <row r="5" spans="1:7" s="39" customFormat="1" ht="12.75">
      <c r="A5" s="41"/>
      <c r="B5" s="104" t="s">
        <v>74</v>
      </c>
      <c r="C5" s="104"/>
      <c r="D5" s="104"/>
      <c r="E5" s="104" t="s">
        <v>77</v>
      </c>
      <c r="F5" s="104"/>
      <c r="G5" s="104"/>
    </row>
    <row r="6" spans="1:7" s="40" customFormat="1" ht="12.75">
      <c r="A6" s="42"/>
      <c r="B6" s="46" t="s">
        <v>61</v>
      </c>
      <c r="C6" s="46" t="s">
        <v>62</v>
      </c>
      <c r="D6" s="49" t="s">
        <v>63</v>
      </c>
      <c r="E6" s="46" t="s">
        <v>61</v>
      </c>
      <c r="F6" s="46" t="s">
        <v>62</v>
      </c>
      <c r="G6" s="49" t="s">
        <v>63</v>
      </c>
    </row>
    <row r="7" spans="1:7" s="16" customFormat="1" ht="12.75">
      <c r="A7" s="43" t="s">
        <v>49</v>
      </c>
      <c r="B7" s="56">
        <v>20839643</v>
      </c>
      <c r="C7" s="56">
        <v>89</v>
      </c>
      <c r="D7" s="50">
        <f>B7/C7</f>
        <v>234153.29213483146</v>
      </c>
      <c r="E7" s="56">
        <v>26410371</v>
      </c>
      <c r="F7" s="56">
        <v>106</v>
      </c>
      <c r="G7" s="50">
        <v>249154.44</v>
      </c>
    </row>
    <row r="8" spans="1:7" s="16" customFormat="1" ht="12.75">
      <c r="A8" s="43" t="s">
        <v>50</v>
      </c>
      <c r="B8" s="56">
        <v>19106451</v>
      </c>
      <c r="C8" s="56">
        <v>88</v>
      </c>
      <c r="D8" s="50">
        <f aca="true" t="shared" si="0" ref="D8:D18">B8/C8</f>
        <v>217118.76136363635</v>
      </c>
      <c r="E8" s="56">
        <v>24551273</v>
      </c>
      <c r="F8" s="56">
        <v>106</v>
      </c>
      <c r="G8" s="50">
        <v>231615.78</v>
      </c>
    </row>
    <row r="9" spans="1:7" s="16" customFormat="1" ht="12.75">
      <c r="A9" s="43" t="s">
        <v>51</v>
      </c>
      <c r="B9" s="56">
        <v>19506987</v>
      </c>
      <c r="C9" s="56">
        <v>88</v>
      </c>
      <c r="D9" s="50">
        <f t="shared" si="0"/>
        <v>221670.30681818182</v>
      </c>
      <c r="E9" s="56">
        <v>25712287</v>
      </c>
      <c r="F9" s="56">
        <v>104</v>
      </c>
      <c r="G9" s="50">
        <v>247233.53</v>
      </c>
    </row>
    <row r="10" spans="1:7" s="16" customFormat="1" ht="12.75">
      <c r="A10" s="43" t="s">
        <v>52</v>
      </c>
      <c r="B10" s="56">
        <v>19475402</v>
      </c>
      <c r="C10" s="56">
        <v>87</v>
      </c>
      <c r="D10" s="50">
        <f t="shared" si="0"/>
        <v>223855.19540229885</v>
      </c>
      <c r="E10" s="56">
        <v>24792864</v>
      </c>
      <c r="F10" s="56">
        <v>102</v>
      </c>
      <c r="G10" s="50">
        <v>243067.29</v>
      </c>
    </row>
    <row r="11" spans="1:7" s="16" customFormat="1" ht="12.75">
      <c r="A11" s="43" t="s">
        <v>53</v>
      </c>
      <c r="B11" s="56">
        <v>19527218</v>
      </c>
      <c r="C11" s="56">
        <v>87</v>
      </c>
      <c r="D11" s="50">
        <f t="shared" si="0"/>
        <v>224450.7816091954</v>
      </c>
      <c r="E11" s="56">
        <v>23386842</v>
      </c>
      <c r="F11" s="56">
        <v>101</v>
      </c>
      <c r="G11" s="50">
        <v>231552.89</v>
      </c>
    </row>
    <row r="12" spans="1:7" s="16" customFormat="1" ht="12.75">
      <c r="A12" s="43" t="s">
        <v>54</v>
      </c>
      <c r="B12" s="56">
        <v>19392068</v>
      </c>
      <c r="C12" s="56">
        <v>87</v>
      </c>
      <c r="D12" s="50">
        <f t="shared" si="0"/>
        <v>222897.33333333334</v>
      </c>
      <c r="E12" s="56">
        <v>23256138</v>
      </c>
      <c r="F12" s="56">
        <v>101</v>
      </c>
      <c r="G12" s="50">
        <v>230258.79</v>
      </c>
    </row>
    <row r="13" spans="1:7" s="16" customFormat="1" ht="12.75">
      <c r="A13" s="43" t="s">
        <v>55</v>
      </c>
      <c r="B13" s="56">
        <v>19586633</v>
      </c>
      <c r="C13" s="56">
        <v>87</v>
      </c>
      <c r="D13" s="50">
        <f t="shared" si="0"/>
        <v>225133.71264367815</v>
      </c>
      <c r="E13" s="56">
        <v>22582408</v>
      </c>
      <c r="F13" s="56">
        <v>101</v>
      </c>
      <c r="G13" s="50">
        <v>223588.2</v>
      </c>
    </row>
    <row r="14" spans="1:7" s="16" customFormat="1" ht="12.75">
      <c r="A14" s="43" t="s">
        <v>56</v>
      </c>
      <c r="B14" s="56">
        <v>19087927</v>
      </c>
      <c r="C14" s="56">
        <v>87</v>
      </c>
      <c r="D14" s="50">
        <f t="shared" si="0"/>
        <v>219401.45977011495</v>
      </c>
      <c r="E14" s="56">
        <v>23699478</v>
      </c>
      <c r="F14" s="56">
        <v>102</v>
      </c>
      <c r="G14" s="50">
        <v>232347.82</v>
      </c>
    </row>
    <row r="15" spans="1:7" s="16" customFormat="1" ht="12.75">
      <c r="A15" s="43" t="s">
        <v>57</v>
      </c>
      <c r="B15" s="56">
        <v>18494337</v>
      </c>
      <c r="C15" s="56">
        <v>87</v>
      </c>
      <c r="D15" s="50">
        <f t="shared" si="0"/>
        <v>212578.58620689655</v>
      </c>
      <c r="E15" s="56">
        <v>22711685</v>
      </c>
      <c r="F15" s="56">
        <v>101</v>
      </c>
      <c r="G15" s="50">
        <v>224868.17</v>
      </c>
    </row>
    <row r="16" spans="1:7" s="16" customFormat="1" ht="12.75">
      <c r="A16" s="43" t="s">
        <v>58</v>
      </c>
      <c r="B16" s="56">
        <v>21259694</v>
      </c>
      <c r="C16" s="56">
        <v>100</v>
      </c>
      <c r="D16" s="50">
        <f t="shared" si="0"/>
        <v>212596.94</v>
      </c>
      <c r="E16" s="56">
        <v>24848824</v>
      </c>
      <c r="F16" s="56">
        <v>100</v>
      </c>
      <c r="G16" s="50">
        <v>248488.24</v>
      </c>
    </row>
    <row r="17" spans="1:7" s="16" customFormat="1" ht="12.75">
      <c r="A17" s="43" t="s">
        <v>59</v>
      </c>
      <c r="B17" s="56">
        <v>24042380</v>
      </c>
      <c r="C17" s="56">
        <v>100</v>
      </c>
      <c r="D17" s="50">
        <f t="shared" si="0"/>
        <v>240423.8</v>
      </c>
      <c r="E17" s="56">
        <v>24252010</v>
      </c>
      <c r="F17" s="56">
        <v>101</v>
      </c>
      <c r="G17" s="50">
        <v>240118.91</v>
      </c>
    </row>
    <row r="18" spans="1:7" s="16" customFormat="1" ht="12.75">
      <c r="A18" s="43" t="s">
        <v>60</v>
      </c>
      <c r="B18" s="56">
        <v>22939160</v>
      </c>
      <c r="C18" s="56">
        <v>101</v>
      </c>
      <c r="D18" s="50">
        <f t="shared" si="0"/>
        <v>227120.39603960395</v>
      </c>
      <c r="E18" s="56">
        <v>25134768</v>
      </c>
      <c r="F18" s="56">
        <v>104</v>
      </c>
      <c r="G18" s="50">
        <v>241680.46</v>
      </c>
    </row>
    <row r="19" spans="1:7" s="16" customFormat="1" ht="12.75">
      <c r="A19" s="43"/>
      <c r="B19" s="56"/>
      <c r="C19" s="56"/>
      <c r="D19" s="50"/>
      <c r="E19" s="56"/>
      <c r="F19" s="56"/>
      <c r="G19" s="50"/>
    </row>
    <row r="20" spans="1:7" s="38" customFormat="1" ht="12.75">
      <c r="A20" s="52" t="s">
        <v>64</v>
      </c>
      <c r="B20" s="53"/>
      <c r="C20" s="53"/>
      <c r="D20" s="54">
        <f>SUM(D7:D19)/12</f>
        <v>223450.0471101475</v>
      </c>
      <c r="E20" s="53"/>
      <c r="F20" s="53"/>
      <c r="G20" s="54">
        <f>SUM(G7:G19)/12</f>
        <v>236997.8766666667</v>
      </c>
    </row>
    <row r="21" spans="2:7" s="16" customFormat="1" ht="12.75">
      <c r="B21" s="45"/>
      <c r="C21" s="45"/>
      <c r="D21" s="48"/>
      <c r="E21" s="45"/>
      <c r="F21" s="45"/>
      <c r="G21" s="48"/>
    </row>
    <row r="22" spans="2:7" s="16" customFormat="1" ht="12.75">
      <c r="B22" s="45"/>
      <c r="C22" s="45"/>
      <c r="D22" s="48"/>
      <c r="E22" s="45"/>
      <c r="F22" s="45"/>
      <c r="G22" s="48"/>
    </row>
    <row r="23" spans="2:7" s="16" customFormat="1" ht="12.75">
      <c r="B23" s="45"/>
      <c r="C23" s="45"/>
      <c r="D23" s="48"/>
      <c r="E23" s="45"/>
      <c r="F23" s="45"/>
      <c r="G23" s="48"/>
    </row>
    <row r="24" spans="2:7" s="16" customFormat="1" ht="12.75">
      <c r="B24" s="45"/>
      <c r="C24" s="45"/>
      <c r="D24" s="48"/>
      <c r="E24" s="45"/>
      <c r="F24" s="45"/>
      <c r="G24" s="48"/>
    </row>
    <row r="25" spans="2:7" s="16" customFormat="1" ht="12.75">
      <c r="B25" s="45"/>
      <c r="C25" s="45"/>
      <c r="D25" s="48"/>
      <c r="E25" s="45"/>
      <c r="F25" s="45"/>
      <c r="G25" s="48"/>
    </row>
    <row r="26" spans="2:7" s="16" customFormat="1" ht="12.75">
      <c r="B26" s="45"/>
      <c r="C26" s="45"/>
      <c r="D26" s="48"/>
      <c r="E26" s="45"/>
      <c r="F26" s="45"/>
      <c r="G26" s="48"/>
    </row>
    <row r="27" spans="2:7" s="16" customFormat="1" ht="12.75">
      <c r="B27" s="45"/>
      <c r="C27" s="45"/>
      <c r="D27" s="48"/>
      <c r="E27" s="45"/>
      <c r="F27" s="45"/>
      <c r="G27" s="48"/>
    </row>
    <row r="28" spans="2:7" s="16" customFormat="1" ht="12.75">
      <c r="B28" s="45"/>
      <c r="C28" s="45"/>
      <c r="D28" s="48"/>
      <c r="E28" s="45"/>
      <c r="F28" s="45"/>
      <c r="G28" s="48"/>
    </row>
    <row r="29" spans="2:7" s="16" customFormat="1" ht="12.75">
      <c r="B29" s="45"/>
      <c r="C29" s="45"/>
      <c r="D29" s="48"/>
      <c r="E29" s="45"/>
      <c r="F29" s="45"/>
      <c r="G29" s="48"/>
    </row>
    <row r="30" spans="2:7" s="16" customFormat="1" ht="12.75">
      <c r="B30" s="45"/>
      <c r="C30" s="45"/>
      <c r="D30" s="48"/>
      <c r="E30" s="45"/>
      <c r="F30" s="45"/>
      <c r="G30" s="48"/>
    </row>
    <row r="31" spans="2:7" s="16" customFormat="1" ht="12.75">
      <c r="B31" s="45"/>
      <c r="C31" s="45"/>
      <c r="D31" s="48"/>
      <c r="E31" s="45"/>
      <c r="F31" s="45"/>
      <c r="G31" s="48"/>
    </row>
    <row r="32" spans="2:7" s="16" customFormat="1" ht="12.75">
      <c r="B32" s="45"/>
      <c r="C32" s="45"/>
      <c r="D32" s="48"/>
      <c r="E32" s="45"/>
      <c r="F32" s="45"/>
      <c r="G32" s="48"/>
    </row>
    <row r="33" spans="2:7" s="16" customFormat="1" ht="12.75">
      <c r="B33" s="45"/>
      <c r="C33" s="45"/>
      <c r="D33" s="48"/>
      <c r="E33" s="45"/>
      <c r="F33" s="45"/>
      <c r="G33" s="48"/>
    </row>
    <row r="34" spans="2:7" s="16" customFormat="1" ht="12.75">
      <c r="B34" s="45"/>
      <c r="C34" s="45"/>
      <c r="D34" s="48"/>
      <c r="E34" s="45"/>
      <c r="F34" s="45"/>
      <c r="G34" s="48"/>
    </row>
    <row r="35" spans="2:7" s="16" customFormat="1" ht="12.75">
      <c r="B35" s="45"/>
      <c r="C35" s="45"/>
      <c r="D35" s="48"/>
      <c r="E35" s="45"/>
      <c r="F35" s="45"/>
      <c r="G35" s="48"/>
    </row>
    <row r="36" spans="2:7" s="16" customFormat="1" ht="12.75">
      <c r="B36" s="45"/>
      <c r="C36" s="45"/>
      <c r="D36" s="48"/>
      <c r="E36" s="45"/>
      <c r="F36" s="45"/>
      <c r="G36" s="48"/>
    </row>
    <row r="37" spans="2:7" s="16" customFormat="1" ht="12.75">
      <c r="B37" s="45"/>
      <c r="C37" s="45"/>
      <c r="D37" s="48"/>
      <c r="E37" s="45"/>
      <c r="F37" s="45"/>
      <c r="G37" s="48"/>
    </row>
    <row r="38" spans="2:7" s="16" customFormat="1" ht="12.75">
      <c r="B38" s="45"/>
      <c r="C38" s="45"/>
      <c r="D38" s="48"/>
      <c r="E38" s="45"/>
      <c r="F38" s="45"/>
      <c r="G38" s="48"/>
    </row>
    <row r="39" spans="2:7" s="16" customFormat="1" ht="12.75">
      <c r="B39" s="45"/>
      <c r="C39" s="45"/>
      <c r="D39" s="48"/>
      <c r="E39" s="45"/>
      <c r="F39" s="45"/>
      <c r="G39" s="48"/>
    </row>
    <row r="40" spans="2:7" s="16" customFormat="1" ht="12.75">
      <c r="B40" s="45"/>
      <c r="C40" s="45"/>
      <c r="D40" s="48"/>
      <c r="E40" s="45"/>
      <c r="F40" s="45"/>
      <c r="G40" s="48"/>
    </row>
    <row r="41" spans="2:7" s="16" customFormat="1" ht="12.75">
      <c r="B41" s="45"/>
      <c r="C41" s="45"/>
      <c r="D41" s="48"/>
      <c r="E41" s="45"/>
      <c r="F41" s="45"/>
      <c r="G41" s="48"/>
    </row>
    <row r="42" spans="2:7" s="16" customFormat="1" ht="12.75">
      <c r="B42" s="45"/>
      <c r="C42" s="45"/>
      <c r="D42" s="48"/>
      <c r="E42" s="45"/>
      <c r="F42" s="45"/>
      <c r="G42" s="48"/>
    </row>
    <row r="43" spans="2:7" s="16" customFormat="1" ht="12.75">
      <c r="B43" s="45"/>
      <c r="C43" s="45"/>
      <c r="D43" s="48"/>
      <c r="E43" s="45"/>
      <c r="F43" s="45"/>
      <c r="G43" s="48"/>
    </row>
    <row r="44" spans="2:7" s="16" customFormat="1" ht="12.75">
      <c r="B44" s="45"/>
      <c r="C44" s="45"/>
      <c r="D44" s="48"/>
      <c r="E44" s="45"/>
      <c r="F44" s="45"/>
      <c r="G44" s="48"/>
    </row>
    <row r="45" spans="2:7" s="16" customFormat="1" ht="12.75">
      <c r="B45" s="45"/>
      <c r="C45" s="45"/>
      <c r="D45" s="48"/>
      <c r="E45" s="45"/>
      <c r="F45" s="45"/>
      <c r="G45" s="48"/>
    </row>
    <row r="46" spans="2:7" s="16" customFormat="1" ht="12.75">
      <c r="B46" s="45"/>
      <c r="C46" s="45"/>
      <c r="D46" s="48"/>
      <c r="E46" s="45"/>
      <c r="F46" s="45"/>
      <c r="G46" s="48"/>
    </row>
    <row r="47" spans="2:7" s="16" customFormat="1" ht="12.75">
      <c r="B47" s="45"/>
      <c r="C47" s="45"/>
      <c r="D47" s="48"/>
      <c r="E47" s="45"/>
      <c r="F47" s="45"/>
      <c r="G47" s="48"/>
    </row>
    <row r="48" spans="2:7" s="16" customFormat="1" ht="12.75">
      <c r="B48" s="45"/>
      <c r="C48" s="45"/>
      <c r="D48" s="48"/>
      <c r="E48" s="45"/>
      <c r="F48" s="45"/>
      <c r="G48" s="48"/>
    </row>
    <row r="49" spans="2:7" s="16" customFormat="1" ht="12.75">
      <c r="B49" s="45"/>
      <c r="C49" s="45"/>
      <c r="D49" s="48"/>
      <c r="E49" s="45"/>
      <c r="F49" s="45"/>
      <c r="G49" s="48"/>
    </row>
    <row r="50" spans="2:7" s="16" customFormat="1" ht="12.75">
      <c r="B50" s="45"/>
      <c r="C50" s="45"/>
      <c r="D50" s="48"/>
      <c r="E50" s="45"/>
      <c r="F50" s="45"/>
      <c r="G50" s="48"/>
    </row>
    <row r="51" spans="2:7" s="16" customFormat="1" ht="12.75">
      <c r="B51" s="45"/>
      <c r="C51" s="45"/>
      <c r="D51" s="48"/>
      <c r="E51" s="45"/>
      <c r="F51" s="45"/>
      <c r="G51" s="48"/>
    </row>
    <row r="52" spans="2:7" s="16" customFormat="1" ht="12.75">
      <c r="B52" s="45"/>
      <c r="C52" s="45"/>
      <c r="D52" s="48"/>
      <c r="E52" s="45"/>
      <c r="F52" s="45"/>
      <c r="G52" s="48"/>
    </row>
    <row r="53" spans="2:7" s="16" customFormat="1" ht="12.75">
      <c r="B53" s="45"/>
      <c r="C53" s="45"/>
      <c r="D53" s="48"/>
      <c r="E53" s="45"/>
      <c r="F53" s="45"/>
      <c r="G53" s="48"/>
    </row>
    <row r="54" spans="2:7" s="16" customFormat="1" ht="12.75">
      <c r="B54" s="45"/>
      <c r="C54" s="45"/>
      <c r="D54" s="48"/>
      <c r="E54" s="45"/>
      <c r="F54" s="45"/>
      <c r="G54" s="48"/>
    </row>
    <row r="55" spans="2:7" s="16" customFormat="1" ht="12.75">
      <c r="B55" s="45"/>
      <c r="C55" s="45"/>
      <c r="D55" s="48"/>
      <c r="E55" s="45"/>
      <c r="F55" s="45"/>
      <c r="G55" s="48"/>
    </row>
    <row r="56" spans="2:7" s="16" customFormat="1" ht="12.75">
      <c r="B56" s="45"/>
      <c r="C56" s="45"/>
      <c r="D56" s="48"/>
      <c r="E56" s="45"/>
      <c r="F56" s="45"/>
      <c r="G56" s="48"/>
    </row>
    <row r="57" spans="2:7" s="16" customFormat="1" ht="12.75">
      <c r="B57" s="45"/>
      <c r="C57" s="45"/>
      <c r="D57" s="48"/>
      <c r="E57" s="45"/>
      <c r="F57" s="45"/>
      <c r="G57" s="48"/>
    </row>
    <row r="58" spans="2:7" s="16" customFormat="1" ht="12.75">
      <c r="B58" s="45"/>
      <c r="C58" s="45"/>
      <c r="D58" s="48"/>
      <c r="E58" s="45"/>
      <c r="F58" s="45"/>
      <c r="G58" s="48"/>
    </row>
    <row r="59" spans="2:7" s="16" customFormat="1" ht="12.75">
      <c r="B59" s="45"/>
      <c r="C59" s="45"/>
      <c r="D59" s="48"/>
      <c r="E59" s="45"/>
      <c r="F59" s="45"/>
      <c r="G59" s="48"/>
    </row>
    <row r="60" spans="2:7" s="16" customFormat="1" ht="12.75">
      <c r="B60" s="45"/>
      <c r="C60" s="45"/>
      <c r="D60" s="48"/>
      <c r="E60" s="45"/>
      <c r="F60" s="45"/>
      <c r="G60" s="48"/>
    </row>
    <row r="61" spans="2:7" s="16" customFormat="1" ht="12.75">
      <c r="B61" s="45"/>
      <c r="C61" s="45"/>
      <c r="D61" s="48"/>
      <c r="E61" s="45"/>
      <c r="F61" s="45"/>
      <c r="G61" s="48"/>
    </row>
    <row r="62" spans="2:7" s="16" customFormat="1" ht="12.75">
      <c r="B62" s="45"/>
      <c r="C62" s="45"/>
      <c r="D62" s="48"/>
      <c r="E62" s="45"/>
      <c r="F62" s="45"/>
      <c r="G62" s="48"/>
    </row>
    <row r="63" spans="2:7" s="16" customFormat="1" ht="12.75">
      <c r="B63" s="45"/>
      <c r="C63" s="45"/>
      <c r="D63" s="48"/>
      <c r="E63" s="45"/>
      <c r="F63" s="45"/>
      <c r="G63" s="48"/>
    </row>
    <row r="64" spans="2:7" s="16" customFormat="1" ht="12.75">
      <c r="B64" s="45"/>
      <c r="C64" s="45"/>
      <c r="D64" s="48"/>
      <c r="E64" s="45"/>
      <c r="F64" s="45"/>
      <c r="G64" s="48"/>
    </row>
    <row r="65" spans="2:7" s="16" customFormat="1" ht="12.75">
      <c r="B65" s="45"/>
      <c r="C65" s="45"/>
      <c r="D65" s="48"/>
      <c r="E65" s="45"/>
      <c r="F65" s="45"/>
      <c r="G65" s="48"/>
    </row>
    <row r="66" spans="2:7" s="16" customFormat="1" ht="12.75">
      <c r="B66" s="45"/>
      <c r="C66" s="45"/>
      <c r="D66" s="48"/>
      <c r="E66" s="45"/>
      <c r="F66" s="45"/>
      <c r="G66" s="48"/>
    </row>
    <row r="67" spans="2:7" s="16" customFormat="1" ht="12.75">
      <c r="B67" s="45"/>
      <c r="C67" s="45"/>
      <c r="D67" s="48"/>
      <c r="E67" s="45"/>
      <c r="F67" s="45"/>
      <c r="G67" s="48"/>
    </row>
    <row r="68" spans="2:7" s="16" customFormat="1" ht="12.75">
      <c r="B68" s="45"/>
      <c r="C68" s="45"/>
      <c r="D68" s="48"/>
      <c r="E68" s="45"/>
      <c r="F68" s="45"/>
      <c r="G68" s="48"/>
    </row>
    <row r="69" spans="2:7" s="16" customFormat="1" ht="12.75">
      <c r="B69" s="45"/>
      <c r="C69" s="45"/>
      <c r="D69" s="48"/>
      <c r="E69" s="45"/>
      <c r="F69" s="45"/>
      <c r="G69" s="48"/>
    </row>
    <row r="70" spans="2:7" s="16" customFormat="1" ht="12.75">
      <c r="B70" s="45"/>
      <c r="C70" s="45"/>
      <c r="D70" s="48"/>
      <c r="E70" s="45"/>
      <c r="F70" s="45"/>
      <c r="G70" s="48"/>
    </row>
    <row r="71" spans="2:7" s="16" customFormat="1" ht="12.75">
      <c r="B71" s="45"/>
      <c r="C71" s="45"/>
      <c r="D71" s="48"/>
      <c r="E71" s="45"/>
      <c r="F71" s="45"/>
      <c r="G71" s="48"/>
    </row>
    <row r="72" spans="2:7" s="16" customFormat="1" ht="12.75">
      <c r="B72" s="45"/>
      <c r="C72" s="45"/>
      <c r="D72" s="48"/>
      <c r="E72" s="45"/>
      <c r="F72" s="45"/>
      <c r="G72" s="48"/>
    </row>
    <row r="73" spans="2:7" s="16" customFormat="1" ht="12.75">
      <c r="B73" s="45"/>
      <c r="C73" s="45"/>
      <c r="D73" s="48"/>
      <c r="E73" s="45"/>
      <c r="F73" s="45"/>
      <c r="G73" s="48"/>
    </row>
    <row r="74" spans="2:7" s="16" customFormat="1" ht="12.75">
      <c r="B74" s="45"/>
      <c r="C74" s="45"/>
      <c r="D74" s="48"/>
      <c r="E74" s="45"/>
      <c r="F74" s="45"/>
      <c r="G74" s="48"/>
    </row>
    <row r="75" spans="2:7" s="16" customFormat="1" ht="12.75">
      <c r="B75" s="45"/>
      <c r="C75" s="45"/>
      <c r="D75" s="48"/>
      <c r="E75" s="45"/>
      <c r="F75" s="45"/>
      <c r="G75" s="48"/>
    </row>
    <row r="76" spans="2:7" s="16" customFormat="1" ht="12.75">
      <c r="B76" s="45"/>
      <c r="C76" s="45"/>
      <c r="D76" s="48"/>
      <c r="E76" s="45"/>
      <c r="F76" s="45"/>
      <c r="G76" s="48"/>
    </row>
    <row r="77" spans="2:7" s="16" customFormat="1" ht="12.75">
      <c r="B77" s="45"/>
      <c r="C77" s="45"/>
      <c r="D77" s="48"/>
      <c r="E77" s="45"/>
      <c r="F77" s="45"/>
      <c r="G77" s="48"/>
    </row>
    <row r="78" spans="2:7" s="16" customFormat="1" ht="12.75">
      <c r="B78" s="45"/>
      <c r="C78" s="45"/>
      <c r="D78" s="48"/>
      <c r="E78" s="45"/>
      <c r="F78" s="45"/>
      <c r="G78" s="48"/>
    </row>
    <row r="79" spans="2:7" s="16" customFormat="1" ht="12.75">
      <c r="B79" s="45"/>
      <c r="C79" s="45"/>
      <c r="D79" s="48"/>
      <c r="E79" s="45"/>
      <c r="F79" s="45"/>
      <c r="G79" s="48"/>
    </row>
    <row r="80" spans="2:7" s="16" customFormat="1" ht="12.75">
      <c r="B80" s="45"/>
      <c r="C80" s="45"/>
      <c r="D80" s="48"/>
      <c r="E80" s="45"/>
      <c r="F80" s="45"/>
      <c r="G80" s="48"/>
    </row>
    <row r="81" spans="2:7" s="16" customFormat="1" ht="12.75">
      <c r="B81" s="45"/>
      <c r="C81" s="45"/>
      <c r="D81" s="48"/>
      <c r="E81" s="45"/>
      <c r="F81" s="45"/>
      <c r="G81" s="48"/>
    </row>
    <row r="82" spans="2:7" s="16" customFormat="1" ht="12.75">
      <c r="B82" s="45"/>
      <c r="C82" s="45"/>
      <c r="D82" s="48"/>
      <c r="E82" s="45"/>
      <c r="F82" s="45"/>
      <c r="G82" s="48"/>
    </row>
    <row r="83" spans="2:7" s="16" customFormat="1" ht="12.75">
      <c r="B83" s="45"/>
      <c r="C83" s="45"/>
      <c r="D83" s="48"/>
      <c r="E83" s="45"/>
      <c r="F83" s="45"/>
      <c r="G83" s="48"/>
    </row>
    <row r="84" spans="2:7" s="16" customFormat="1" ht="12.75">
      <c r="B84" s="45"/>
      <c r="C84" s="45"/>
      <c r="D84" s="48"/>
      <c r="E84" s="45"/>
      <c r="F84" s="45"/>
      <c r="G84" s="48"/>
    </row>
    <row r="85" spans="2:7" s="16" customFormat="1" ht="12.75">
      <c r="B85" s="45"/>
      <c r="C85" s="45"/>
      <c r="D85" s="48"/>
      <c r="E85" s="45"/>
      <c r="F85" s="45"/>
      <c r="G85" s="48"/>
    </row>
    <row r="86" spans="2:7" s="16" customFormat="1" ht="12.75">
      <c r="B86" s="45"/>
      <c r="C86" s="45"/>
      <c r="D86" s="48"/>
      <c r="E86" s="45"/>
      <c r="F86" s="45"/>
      <c r="G86" s="48"/>
    </row>
    <row r="87" spans="2:7" s="16" customFormat="1" ht="12.75">
      <c r="B87" s="45"/>
      <c r="C87" s="45"/>
      <c r="D87" s="48"/>
      <c r="E87" s="45"/>
      <c r="F87" s="45"/>
      <c r="G87" s="48"/>
    </row>
    <row r="88" spans="2:7" s="16" customFormat="1" ht="12.75">
      <c r="B88" s="45"/>
      <c r="C88" s="45"/>
      <c r="D88" s="48"/>
      <c r="E88" s="45"/>
      <c r="F88" s="45"/>
      <c r="G88" s="48"/>
    </row>
    <row r="89" spans="2:7" s="16" customFormat="1" ht="12.75">
      <c r="B89" s="45"/>
      <c r="C89" s="45"/>
      <c r="D89" s="48"/>
      <c r="E89" s="45"/>
      <c r="F89" s="45"/>
      <c r="G89" s="48"/>
    </row>
    <row r="90" spans="2:7" s="16" customFormat="1" ht="12.75">
      <c r="B90" s="45"/>
      <c r="C90" s="45"/>
      <c r="D90" s="48"/>
      <c r="E90" s="45"/>
      <c r="F90" s="45"/>
      <c r="G90" s="48"/>
    </row>
    <row r="91" spans="2:7" s="16" customFormat="1" ht="12.75">
      <c r="B91" s="45"/>
      <c r="C91" s="45"/>
      <c r="D91" s="48"/>
      <c r="E91" s="45"/>
      <c r="F91" s="45"/>
      <c r="G91" s="48"/>
    </row>
    <row r="92" spans="2:7" s="16" customFormat="1" ht="12.75">
      <c r="B92" s="45"/>
      <c r="C92" s="45"/>
      <c r="D92" s="48"/>
      <c r="E92" s="45"/>
      <c r="F92" s="45"/>
      <c r="G92" s="48"/>
    </row>
    <row r="93" spans="2:7" s="16" customFormat="1" ht="12.75">
      <c r="B93" s="45"/>
      <c r="C93" s="45"/>
      <c r="D93" s="48"/>
      <c r="E93" s="45"/>
      <c r="F93" s="45"/>
      <c r="G93" s="48"/>
    </row>
    <row r="94" spans="2:7" s="16" customFormat="1" ht="12.75">
      <c r="B94" s="45"/>
      <c r="C94" s="45"/>
      <c r="D94" s="48"/>
      <c r="E94" s="45"/>
      <c r="F94" s="45"/>
      <c r="G94" s="48"/>
    </row>
    <row r="95" spans="2:7" s="16" customFormat="1" ht="12.75">
      <c r="B95" s="45"/>
      <c r="C95" s="45"/>
      <c r="D95" s="48"/>
      <c r="E95" s="45"/>
      <c r="F95" s="45"/>
      <c r="G95" s="48"/>
    </row>
    <row r="96" spans="2:7" s="16" customFormat="1" ht="12.75">
      <c r="B96" s="45"/>
      <c r="C96" s="45"/>
      <c r="D96" s="48"/>
      <c r="E96" s="45"/>
      <c r="F96" s="45"/>
      <c r="G96" s="48"/>
    </row>
    <row r="97" spans="2:7" s="16" customFormat="1" ht="12.75">
      <c r="B97" s="45"/>
      <c r="C97" s="45"/>
      <c r="D97" s="48"/>
      <c r="E97" s="45"/>
      <c r="F97" s="45"/>
      <c r="G97" s="48"/>
    </row>
    <row r="98" spans="2:7" s="16" customFormat="1" ht="12.75">
      <c r="B98" s="45"/>
      <c r="C98" s="45"/>
      <c r="D98" s="48"/>
      <c r="E98" s="45"/>
      <c r="F98" s="45"/>
      <c r="G98" s="48"/>
    </row>
    <row r="99" spans="2:7" s="16" customFormat="1" ht="12.75">
      <c r="B99" s="45"/>
      <c r="C99" s="45"/>
      <c r="D99" s="48"/>
      <c r="E99" s="45"/>
      <c r="F99" s="45"/>
      <c r="G99" s="48"/>
    </row>
    <row r="100" spans="2:7" s="16" customFormat="1" ht="12.75">
      <c r="B100" s="45"/>
      <c r="C100" s="45"/>
      <c r="D100" s="48"/>
      <c r="E100" s="45"/>
      <c r="F100" s="45"/>
      <c r="G100" s="48"/>
    </row>
    <row r="101" spans="2:7" s="16" customFormat="1" ht="12.75">
      <c r="B101" s="45"/>
      <c r="C101" s="45"/>
      <c r="D101" s="48"/>
      <c r="E101" s="45"/>
      <c r="F101" s="45"/>
      <c r="G101" s="48"/>
    </row>
    <row r="102" spans="2:7" s="16" customFormat="1" ht="12.75">
      <c r="B102" s="45"/>
      <c r="C102" s="45"/>
      <c r="D102" s="48"/>
      <c r="E102" s="45"/>
      <c r="F102" s="45"/>
      <c r="G102" s="48"/>
    </row>
    <row r="103" spans="2:7" s="16" customFormat="1" ht="12.75">
      <c r="B103" s="45"/>
      <c r="C103" s="45"/>
      <c r="D103" s="48"/>
      <c r="E103" s="45"/>
      <c r="F103" s="45"/>
      <c r="G103" s="48"/>
    </row>
    <row r="104" spans="2:7" s="16" customFormat="1" ht="12.75">
      <c r="B104" s="45"/>
      <c r="C104" s="45"/>
      <c r="D104" s="48"/>
      <c r="E104" s="45"/>
      <c r="F104" s="45"/>
      <c r="G104" s="48"/>
    </row>
    <row r="105" spans="2:7" s="16" customFormat="1" ht="12.75">
      <c r="B105" s="45"/>
      <c r="C105" s="45"/>
      <c r="D105" s="48"/>
      <c r="E105" s="45"/>
      <c r="F105" s="45"/>
      <c r="G105" s="48"/>
    </row>
    <row r="106" spans="2:7" s="16" customFormat="1" ht="12.75">
      <c r="B106" s="45"/>
      <c r="C106" s="45"/>
      <c r="D106" s="48"/>
      <c r="E106" s="45"/>
      <c r="F106" s="45"/>
      <c r="G106" s="48"/>
    </row>
    <row r="107" spans="2:7" s="16" customFormat="1" ht="12.75">
      <c r="B107" s="45"/>
      <c r="C107" s="45"/>
      <c r="D107" s="48"/>
      <c r="E107" s="45"/>
      <c r="F107" s="45"/>
      <c r="G107" s="48"/>
    </row>
    <row r="108" spans="2:7" s="16" customFormat="1" ht="12.75">
      <c r="B108" s="45"/>
      <c r="C108" s="45"/>
      <c r="D108" s="48"/>
      <c r="E108" s="45"/>
      <c r="F108" s="45"/>
      <c r="G108" s="48"/>
    </row>
    <row r="109" spans="2:7" s="16" customFormat="1" ht="12.75">
      <c r="B109" s="45"/>
      <c r="C109" s="45"/>
      <c r="D109" s="48"/>
      <c r="E109" s="45"/>
      <c r="F109" s="45"/>
      <c r="G109" s="48"/>
    </row>
    <row r="110" spans="2:7" s="16" customFormat="1" ht="12.75">
      <c r="B110" s="45"/>
      <c r="C110" s="45"/>
      <c r="D110" s="48"/>
      <c r="E110" s="45"/>
      <c r="F110" s="45"/>
      <c r="G110" s="48"/>
    </row>
    <row r="111" spans="2:7" s="16" customFormat="1" ht="12.75">
      <c r="B111" s="45"/>
      <c r="C111" s="45"/>
      <c r="D111" s="48"/>
      <c r="E111" s="45"/>
      <c r="F111" s="45"/>
      <c r="G111" s="48"/>
    </row>
    <row r="112" spans="2:7" s="16" customFormat="1" ht="12.75">
      <c r="B112" s="45"/>
      <c r="C112" s="45"/>
      <c r="D112" s="48"/>
      <c r="E112" s="45"/>
      <c r="F112" s="45"/>
      <c r="G112" s="48"/>
    </row>
    <row r="113" spans="2:7" s="16" customFormat="1" ht="12.75">
      <c r="B113" s="45"/>
      <c r="C113" s="45"/>
      <c r="D113" s="48"/>
      <c r="E113" s="45"/>
      <c r="F113" s="45"/>
      <c r="G113" s="48"/>
    </row>
    <row r="114" spans="2:7" s="16" customFormat="1" ht="12.75">
      <c r="B114" s="45"/>
      <c r="C114" s="45"/>
      <c r="D114" s="48"/>
      <c r="E114" s="45"/>
      <c r="F114" s="45"/>
      <c r="G114" s="48"/>
    </row>
    <row r="115" spans="2:7" s="16" customFormat="1" ht="12.75">
      <c r="B115" s="45"/>
      <c r="C115" s="45"/>
      <c r="D115" s="48"/>
      <c r="E115" s="45"/>
      <c r="F115" s="45"/>
      <c r="G115" s="48"/>
    </row>
    <row r="116" spans="2:7" s="16" customFormat="1" ht="12.75">
      <c r="B116" s="45"/>
      <c r="C116" s="45"/>
      <c r="D116" s="48"/>
      <c r="E116" s="45"/>
      <c r="F116" s="45"/>
      <c r="G116" s="48"/>
    </row>
    <row r="117" spans="2:7" s="16" customFormat="1" ht="12.75">
      <c r="B117" s="45"/>
      <c r="C117" s="45"/>
      <c r="D117" s="48"/>
      <c r="E117" s="45"/>
      <c r="F117" s="45"/>
      <c r="G117" s="48"/>
    </row>
    <row r="118" spans="2:7" s="16" customFormat="1" ht="12.75">
      <c r="B118" s="45"/>
      <c r="C118" s="45"/>
      <c r="D118" s="48"/>
      <c r="E118" s="45"/>
      <c r="F118" s="45"/>
      <c r="G118" s="48"/>
    </row>
    <row r="119" spans="2:7" s="16" customFormat="1" ht="12.75">
      <c r="B119" s="45"/>
      <c r="C119" s="45"/>
      <c r="D119" s="48"/>
      <c r="E119" s="45"/>
      <c r="F119" s="45"/>
      <c r="G119" s="48"/>
    </row>
    <row r="120" spans="2:7" s="16" customFormat="1" ht="12.75">
      <c r="B120" s="45"/>
      <c r="C120" s="45"/>
      <c r="D120" s="48"/>
      <c r="E120" s="45"/>
      <c r="F120" s="45"/>
      <c r="G120" s="48"/>
    </row>
    <row r="121" spans="2:7" s="16" customFormat="1" ht="12.75">
      <c r="B121" s="45"/>
      <c r="C121" s="45"/>
      <c r="D121" s="48"/>
      <c r="E121" s="45"/>
      <c r="F121" s="45"/>
      <c r="G121" s="48"/>
    </row>
    <row r="122" spans="2:7" s="16" customFormat="1" ht="12.75">
      <c r="B122" s="45"/>
      <c r="C122" s="45"/>
      <c r="D122" s="48"/>
      <c r="E122" s="45"/>
      <c r="F122" s="45"/>
      <c r="G122" s="48"/>
    </row>
    <row r="123" spans="2:7" s="16" customFormat="1" ht="12.75">
      <c r="B123" s="45"/>
      <c r="C123" s="45"/>
      <c r="D123" s="48"/>
      <c r="E123" s="45"/>
      <c r="F123" s="45"/>
      <c r="G123" s="48"/>
    </row>
    <row r="124" spans="2:7" s="16" customFormat="1" ht="12.75">
      <c r="B124" s="45"/>
      <c r="C124" s="45"/>
      <c r="D124" s="48"/>
      <c r="E124" s="45"/>
      <c r="F124" s="45"/>
      <c r="G124" s="48"/>
    </row>
    <row r="125" spans="2:7" s="16" customFormat="1" ht="12.75">
      <c r="B125" s="45"/>
      <c r="C125" s="45"/>
      <c r="D125" s="48"/>
      <c r="E125" s="45"/>
      <c r="F125" s="45"/>
      <c r="G125" s="48"/>
    </row>
    <row r="126" spans="2:7" s="16" customFormat="1" ht="12.75">
      <c r="B126" s="45"/>
      <c r="C126" s="45"/>
      <c r="D126" s="48"/>
      <c r="E126" s="45"/>
      <c r="F126" s="45"/>
      <c r="G126" s="48"/>
    </row>
    <row r="127" spans="2:7" s="16" customFormat="1" ht="12.75">
      <c r="B127" s="45"/>
      <c r="C127" s="45"/>
      <c r="D127" s="48"/>
      <c r="E127" s="45"/>
      <c r="F127" s="45"/>
      <c r="G127" s="48"/>
    </row>
    <row r="128" spans="2:7" s="16" customFormat="1" ht="12.75">
      <c r="B128" s="45"/>
      <c r="C128" s="45"/>
      <c r="D128" s="48"/>
      <c r="E128" s="45"/>
      <c r="F128" s="45"/>
      <c r="G128" s="48"/>
    </row>
    <row r="129" spans="2:7" s="16" customFormat="1" ht="12.75">
      <c r="B129" s="45"/>
      <c r="C129" s="45"/>
      <c r="D129" s="48"/>
      <c r="E129" s="45"/>
      <c r="F129" s="45"/>
      <c r="G129" s="48"/>
    </row>
    <row r="130" spans="2:7" s="16" customFormat="1" ht="12.75">
      <c r="B130" s="45"/>
      <c r="C130" s="45"/>
      <c r="D130" s="48"/>
      <c r="E130" s="45"/>
      <c r="F130" s="45"/>
      <c r="G130" s="48"/>
    </row>
    <row r="131" spans="2:7" s="16" customFormat="1" ht="12.75">
      <c r="B131" s="45"/>
      <c r="C131" s="45"/>
      <c r="D131" s="48"/>
      <c r="E131" s="45"/>
      <c r="F131" s="45"/>
      <c r="G131" s="48"/>
    </row>
    <row r="132" spans="2:7" s="16" customFormat="1" ht="12.75">
      <c r="B132" s="45"/>
      <c r="C132" s="45"/>
      <c r="D132" s="48"/>
      <c r="E132" s="45"/>
      <c r="F132" s="45"/>
      <c r="G132" s="48"/>
    </row>
    <row r="133" spans="2:7" s="16" customFormat="1" ht="12.75">
      <c r="B133" s="45"/>
      <c r="C133" s="45"/>
      <c r="D133" s="48"/>
      <c r="E133" s="45"/>
      <c r="F133" s="45"/>
      <c r="G133" s="48"/>
    </row>
    <row r="134" spans="2:7" s="16" customFormat="1" ht="12.75">
      <c r="B134" s="45"/>
      <c r="C134" s="45"/>
      <c r="D134" s="48"/>
      <c r="E134" s="45"/>
      <c r="F134" s="45"/>
      <c r="G134" s="48"/>
    </row>
    <row r="135" spans="2:7" s="16" customFormat="1" ht="12.75">
      <c r="B135" s="45"/>
      <c r="C135" s="45"/>
      <c r="D135" s="48"/>
      <c r="E135" s="45"/>
      <c r="F135" s="45"/>
      <c r="G135" s="48"/>
    </row>
    <row r="136" spans="2:7" s="16" customFormat="1" ht="12.75">
      <c r="B136" s="45"/>
      <c r="C136" s="45"/>
      <c r="D136" s="48"/>
      <c r="E136" s="45"/>
      <c r="F136" s="45"/>
      <c r="G136" s="48"/>
    </row>
    <row r="137" spans="2:7" s="16" customFormat="1" ht="12.75">
      <c r="B137" s="45"/>
      <c r="C137" s="45"/>
      <c r="D137" s="48"/>
      <c r="E137" s="45"/>
      <c r="F137" s="45"/>
      <c r="G137" s="48"/>
    </row>
    <row r="138" spans="2:7" s="16" customFormat="1" ht="12.75">
      <c r="B138" s="45"/>
      <c r="C138" s="45"/>
      <c r="D138" s="48"/>
      <c r="E138" s="45"/>
      <c r="F138" s="45"/>
      <c r="G138" s="48"/>
    </row>
    <row r="139" spans="2:7" s="16" customFormat="1" ht="12.75">
      <c r="B139" s="45"/>
      <c r="C139" s="45"/>
      <c r="D139" s="48"/>
      <c r="E139" s="45"/>
      <c r="F139" s="45"/>
      <c r="G139" s="48"/>
    </row>
    <row r="140" spans="2:7" s="16" customFormat="1" ht="12.75">
      <c r="B140" s="45"/>
      <c r="C140" s="45"/>
      <c r="D140" s="48"/>
      <c r="E140" s="45"/>
      <c r="F140" s="45"/>
      <c r="G140" s="48"/>
    </row>
    <row r="141" spans="2:7" s="16" customFormat="1" ht="12.75">
      <c r="B141" s="45"/>
      <c r="C141" s="45"/>
      <c r="D141" s="48"/>
      <c r="E141" s="45"/>
      <c r="F141" s="45"/>
      <c r="G141" s="48"/>
    </row>
    <row r="142" spans="2:7" s="16" customFormat="1" ht="12.75">
      <c r="B142" s="45"/>
      <c r="C142" s="45"/>
      <c r="D142" s="48"/>
      <c r="E142" s="45"/>
      <c r="F142" s="45"/>
      <c r="G142" s="48"/>
    </row>
    <row r="143" spans="2:7" s="16" customFormat="1" ht="12.75">
      <c r="B143" s="45"/>
      <c r="C143" s="45"/>
      <c r="D143" s="48"/>
      <c r="E143" s="45"/>
      <c r="F143" s="45"/>
      <c r="G143" s="48"/>
    </row>
    <row r="144" spans="2:7" s="16" customFormat="1" ht="12.75">
      <c r="B144" s="45"/>
      <c r="C144" s="45"/>
      <c r="D144" s="48"/>
      <c r="E144" s="45"/>
      <c r="F144" s="45"/>
      <c r="G144" s="48"/>
    </row>
    <row r="145" spans="2:7" s="16" customFormat="1" ht="12.75">
      <c r="B145" s="45"/>
      <c r="C145" s="45"/>
      <c r="D145" s="48"/>
      <c r="E145" s="45"/>
      <c r="F145" s="45"/>
      <c r="G145" s="48"/>
    </row>
    <row r="146" spans="2:7" s="16" customFormat="1" ht="12.75">
      <c r="B146" s="45"/>
      <c r="C146" s="45"/>
      <c r="D146" s="48"/>
      <c r="E146" s="45"/>
      <c r="F146" s="45"/>
      <c r="G146" s="48"/>
    </row>
    <row r="147" spans="2:7" s="16" customFormat="1" ht="12.75">
      <c r="B147" s="45"/>
      <c r="C147" s="45"/>
      <c r="D147" s="48"/>
      <c r="E147" s="45"/>
      <c r="F147" s="45"/>
      <c r="G147" s="48"/>
    </row>
    <row r="148" spans="2:7" s="16" customFormat="1" ht="12.75">
      <c r="B148" s="45"/>
      <c r="C148" s="45"/>
      <c r="D148" s="48"/>
      <c r="E148" s="45"/>
      <c r="F148" s="45"/>
      <c r="G148" s="48"/>
    </row>
    <row r="149" spans="2:7" s="16" customFormat="1" ht="12.75">
      <c r="B149" s="45"/>
      <c r="C149" s="45"/>
      <c r="D149" s="48"/>
      <c r="E149" s="45"/>
      <c r="F149" s="45"/>
      <c r="G149" s="48"/>
    </row>
    <row r="150" spans="2:7" s="16" customFormat="1" ht="12.75">
      <c r="B150" s="45"/>
      <c r="C150" s="45"/>
      <c r="D150" s="48"/>
      <c r="E150" s="45"/>
      <c r="F150" s="45"/>
      <c r="G150" s="48"/>
    </row>
    <row r="151" spans="2:7" s="16" customFormat="1" ht="12.75">
      <c r="B151" s="45"/>
      <c r="C151" s="45"/>
      <c r="D151" s="48"/>
      <c r="E151" s="45"/>
      <c r="F151" s="45"/>
      <c r="G151" s="48"/>
    </row>
    <row r="152" spans="2:7" s="16" customFormat="1" ht="12.75">
      <c r="B152" s="45"/>
      <c r="C152" s="45"/>
      <c r="D152" s="48"/>
      <c r="E152" s="45"/>
      <c r="F152" s="45"/>
      <c r="G152" s="48"/>
    </row>
    <row r="153" spans="2:7" s="16" customFormat="1" ht="12.75">
      <c r="B153" s="45"/>
      <c r="C153" s="45"/>
      <c r="D153" s="48"/>
      <c r="E153" s="45"/>
      <c r="F153" s="45"/>
      <c r="G153" s="48"/>
    </row>
    <row r="154" spans="2:7" s="16" customFormat="1" ht="12.75">
      <c r="B154" s="45"/>
      <c r="C154" s="45"/>
      <c r="D154" s="48"/>
      <c r="E154" s="45"/>
      <c r="F154" s="45"/>
      <c r="G154" s="48"/>
    </row>
    <row r="155" spans="2:7" s="16" customFormat="1" ht="12.75">
      <c r="B155" s="45"/>
      <c r="C155" s="45"/>
      <c r="D155" s="48"/>
      <c r="E155" s="45"/>
      <c r="F155" s="45"/>
      <c r="G155" s="48"/>
    </row>
    <row r="156" spans="2:7" s="16" customFormat="1" ht="12.75">
      <c r="B156" s="45"/>
      <c r="C156" s="45"/>
      <c r="D156" s="48"/>
      <c r="E156" s="45"/>
      <c r="F156" s="45"/>
      <c r="G156" s="48"/>
    </row>
    <row r="157" spans="2:7" s="16" customFormat="1" ht="12.75">
      <c r="B157" s="45"/>
      <c r="C157" s="45"/>
      <c r="D157" s="48"/>
      <c r="E157" s="45"/>
      <c r="F157" s="45"/>
      <c r="G157" s="48"/>
    </row>
    <row r="158" spans="2:7" s="16" customFormat="1" ht="12.75">
      <c r="B158" s="45"/>
      <c r="C158" s="45"/>
      <c r="D158" s="48"/>
      <c r="E158" s="45"/>
      <c r="F158" s="45"/>
      <c r="G158" s="48"/>
    </row>
    <row r="159" spans="2:7" s="16" customFormat="1" ht="12.75">
      <c r="B159" s="45"/>
      <c r="C159" s="45"/>
      <c r="D159" s="48"/>
      <c r="E159" s="45"/>
      <c r="F159" s="45"/>
      <c r="G159" s="48"/>
    </row>
    <row r="160" spans="2:7" s="16" customFormat="1" ht="12.75">
      <c r="B160" s="45"/>
      <c r="C160" s="45"/>
      <c r="D160" s="48"/>
      <c r="E160" s="45"/>
      <c r="F160" s="45"/>
      <c r="G160" s="48"/>
    </row>
    <row r="161" spans="2:7" s="16" customFormat="1" ht="12.75">
      <c r="B161" s="45"/>
      <c r="C161" s="45"/>
      <c r="D161" s="48"/>
      <c r="E161" s="45"/>
      <c r="F161" s="45"/>
      <c r="G161" s="48"/>
    </row>
    <row r="162" spans="2:7" s="16" customFormat="1" ht="12.75">
      <c r="B162" s="45"/>
      <c r="C162" s="45"/>
      <c r="D162" s="48"/>
      <c r="E162" s="45"/>
      <c r="F162" s="45"/>
      <c r="G162" s="48"/>
    </row>
    <row r="163" spans="2:7" s="16" customFormat="1" ht="12.75">
      <c r="B163" s="45"/>
      <c r="C163" s="45"/>
      <c r="D163" s="48"/>
      <c r="E163" s="45"/>
      <c r="F163" s="45"/>
      <c r="G163" s="48"/>
    </row>
    <row r="164" spans="2:7" s="16" customFormat="1" ht="12.75">
      <c r="B164" s="45"/>
      <c r="C164" s="45"/>
      <c r="D164" s="48"/>
      <c r="E164" s="45"/>
      <c r="F164" s="45"/>
      <c r="G164" s="48"/>
    </row>
    <row r="165" spans="2:7" s="16" customFormat="1" ht="12.75">
      <c r="B165" s="45"/>
      <c r="C165" s="45"/>
      <c r="D165" s="48"/>
      <c r="E165" s="45"/>
      <c r="F165" s="45"/>
      <c r="G165" s="48"/>
    </row>
    <row r="166" spans="2:7" s="16" customFormat="1" ht="12.75">
      <c r="B166" s="45"/>
      <c r="C166" s="45"/>
      <c r="D166" s="48"/>
      <c r="E166" s="45"/>
      <c r="F166" s="45"/>
      <c r="G166" s="48"/>
    </row>
    <row r="167" spans="2:7" s="16" customFormat="1" ht="12.75">
      <c r="B167" s="45"/>
      <c r="C167" s="45"/>
      <c r="D167" s="48"/>
      <c r="E167" s="45"/>
      <c r="F167" s="45"/>
      <c r="G167" s="48"/>
    </row>
  </sheetData>
  <sheetProtection/>
  <mergeCells count="2">
    <mergeCell ref="E5:G5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9.7109375" style="16" customWidth="1"/>
    <col min="2" max="7" width="17.140625" style="31" customWidth="1"/>
    <col min="8" max="9" width="12.57421875" style="31" customWidth="1"/>
    <col min="10" max="10" width="13.8515625" style="18" customWidth="1"/>
    <col min="11" max="11" width="11.7109375" style="16" customWidth="1"/>
    <col min="12" max="24" width="9.140625" style="16" customWidth="1"/>
  </cols>
  <sheetData>
    <row r="1" spans="1:7" s="17" customFormat="1" ht="12.75">
      <c r="A1" s="17" t="s">
        <v>1</v>
      </c>
      <c r="B1" s="30"/>
      <c r="C1" s="30"/>
      <c r="D1" s="30"/>
      <c r="E1" s="30"/>
      <c r="F1" s="109" t="s">
        <v>71</v>
      </c>
      <c r="G1" s="109"/>
    </row>
    <row r="2" spans="2:9" s="17" customFormat="1" ht="12.75">
      <c r="B2" s="30"/>
      <c r="C2" s="30"/>
      <c r="D2" s="30"/>
      <c r="E2" s="30"/>
      <c r="F2" s="30"/>
      <c r="G2" s="30"/>
      <c r="H2" s="30"/>
      <c r="I2" s="30"/>
    </row>
    <row r="3" spans="1:9" s="17" customFormat="1" ht="12.75">
      <c r="A3" s="17" t="s">
        <v>70</v>
      </c>
      <c r="B3" s="30"/>
      <c r="C3" s="30"/>
      <c r="D3" s="30"/>
      <c r="E3" s="30"/>
      <c r="F3" s="30"/>
      <c r="G3" s="30"/>
      <c r="H3" s="30"/>
      <c r="I3" s="30"/>
    </row>
    <row r="4" spans="1:9" s="17" customFormat="1" ht="17.25" customHeight="1">
      <c r="A4" s="17" t="s">
        <v>78</v>
      </c>
      <c r="B4" s="30"/>
      <c r="C4" s="30"/>
      <c r="D4" s="30"/>
      <c r="E4" s="30"/>
      <c r="F4" s="30"/>
      <c r="G4" s="30"/>
      <c r="H4" s="30"/>
      <c r="I4" s="30"/>
    </row>
    <row r="5" spans="1:24" s="21" customFormat="1" ht="12.75">
      <c r="A5" s="18"/>
      <c r="B5" s="31"/>
      <c r="C5" s="31"/>
      <c r="D5" s="31"/>
      <c r="E5" s="31"/>
      <c r="F5" s="31"/>
      <c r="G5" s="31"/>
      <c r="H5" s="31"/>
      <c r="I5" s="3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s="21" customFormat="1" ht="12.75">
      <c r="A6" s="18"/>
      <c r="B6" s="31"/>
      <c r="C6" s="31"/>
      <c r="D6" s="31"/>
      <c r="E6" s="31"/>
      <c r="F6" s="31"/>
      <c r="G6" s="66" t="s">
        <v>75</v>
      </c>
      <c r="H6" s="31"/>
      <c r="I6" s="31"/>
      <c r="J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18" s="20" customFormat="1" ht="33" customHeight="1">
      <c r="A7" s="26"/>
      <c r="B7" s="105" t="s">
        <v>3</v>
      </c>
      <c r="C7" s="106"/>
      <c r="D7" s="105" t="s">
        <v>73</v>
      </c>
      <c r="E7" s="106"/>
      <c r="F7" s="105" t="s">
        <v>76</v>
      </c>
      <c r="G7" s="10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25" customFormat="1" ht="20.25" customHeight="1">
      <c r="A8" s="27" t="s">
        <v>47</v>
      </c>
      <c r="B8" s="107" t="s">
        <v>27</v>
      </c>
      <c r="C8" s="108"/>
      <c r="D8" s="107" t="s">
        <v>27</v>
      </c>
      <c r="E8" s="108"/>
      <c r="F8" s="107" t="s">
        <v>27</v>
      </c>
      <c r="G8" s="108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s="20" customFormat="1" ht="12.75">
      <c r="A9" s="26" t="s">
        <v>30</v>
      </c>
      <c r="B9" s="55" t="s">
        <v>28</v>
      </c>
      <c r="C9" s="55" t="s">
        <v>29</v>
      </c>
      <c r="D9" s="55" t="s">
        <v>28</v>
      </c>
      <c r="E9" s="55" t="s">
        <v>29</v>
      </c>
      <c r="F9" s="55" t="s">
        <v>28</v>
      </c>
      <c r="G9" s="55" t="s">
        <v>29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21" customFormat="1" ht="12.75">
      <c r="A10" s="35" t="s">
        <v>31</v>
      </c>
      <c r="B10" s="32">
        <v>12432</v>
      </c>
      <c r="C10" s="32">
        <v>12432</v>
      </c>
      <c r="D10" s="32">
        <v>20437</v>
      </c>
      <c r="E10" s="32">
        <v>20436</v>
      </c>
      <c r="F10" s="32">
        <v>18768</v>
      </c>
      <c r="G10" s="32">
        <v>18768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21" customFormat="1" ht="12.75">
      <c r="A11" s="35" t="s">
        <v>32</v>
      </c>
      <c r="B11" s="32">
        <v>1652</v>
      </c>
      <c r="C11" s="32">
        <v>1652</v>
      </c>
      <c r="D11" s="32">
        <v>2521</v>
      </c>
      <c r="E11" s="32">
        <v>2012</v>
      </c>
      <c r="F11" s="32">
        <v>1212</v>
      </c>
      <c r="G11" s="32">
        <v>1212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21" customFormat="1" ht="12.75">
      <c r="A12" s="35" t="s">
        <v>33</v>
      </c>
      <c r="B12" s="32">
        <v>4928</v>
      </c>
      <c r="C12" s="32">
        <v>4928</v>
      </c>
      <c r="D12" s="32">
        <v>6011</v>
      </c>
      <c r="E12" s="32">
        <v>6011</v>
      </c>
      <c r="F12" s="32">
        <v>3995</v>
      </c>
      <c r="G12" s="32">
        <v>3995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s="21" customFormat="1" ht="12.75">
      <c r="A13" s="35" t="s">
        <v>34</v>
      </c>
      <c r="B13" s="32">
        <v>9283</v>
      </c>
      <c r="C13" s="32">
        <v>9278</v>
      </c>
      <c r="D13" s="32">
        <v>16437</v>
      </c>
      <c r="E13" s="32">
        <v>15782</v>
      </c>
      <c r="F13" s="32">
        <v>18245</v>
      </c>
      <c r="G13" s="32">
        <v>15402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23" customFormat="1" ht="12.75">
      <c r="A14" s="36" t="s">
        <v>35</v>
      </c>
      <c r="B14" s="33">
        <v>28295</v>
      </c>
      <c r="C14" s="33">
        <v>28290</v>
      </c>
      <c r="D14" s="33">
        <v>45406</v>
      </c>
      <c r="E14" s="33">
        <v>44241</v>
      </c>
      <c r="F14" s="33">
        <v>42220</v>
      </c>
      <c r="G14" s="33">
        <v>39377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23" customFormat="1" ht="12.75">
      <c r="A15" s="36" t="s">
        <v>36</v>
      </c>
      <c r="B15" s="33">
        <v>1341</v>
      </c>
      <c r="C15" s="33">
        <v>1339</v>
      </c>
      <c r="D15" s="33">
        <v>3467</v>
      </c>
      <c r="E15" s="33">
        <v>3079</v>
      </c>
      <c r="F15" s="33">
        <v>1082</v>
      </c>
      <c r="G15" s="33">
        <v>1069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21" customFormat="1" ht="12.75">
      <c r="A16" s="35" t="s">
        <v>37</v>
      </c>
      <c r="B16" s="32">
        <v>3571</v>
      </c>
      <c r="C16" s="32">
        <v>3570</v>
      </c>
      <c r="D16" s="32">
        <v>5119</v>
      </c>
      <c r="E16" s="32">
        <v>5086</v>
      </c>
      <c r="F16" s="32">
        <v>0</v>
      </c>
      <c r="G16" s="32">
        <v>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s="21" customFormat="1" ht="12.75">
      <c r="A17" s="35" t="s">
        <v>38</v>
      </c>
      <c r="B17" s="32">
        <v>30996</v>
      </c>
      <c r="C17" s="32">
        <v>30995</v>
      </c>
      <c r="D17" s="32">
        <v>25553</v>
      </c>
      <c r="E17" s="32">
        <v>25080</v>
      </c>
      <c r="F17" s="32">
        <v>18647</v>
      </c>
      <c r="G17" s="32">
        <v>17762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s="21" customFormat="1" ht="12.75">
      <c r="A18" s="35" t="s">
        <v>79</v>
      </c>
      <c r="B18" s="32">
        <v>0</v>
      </c>
      <c r="C18" s="32">
        <v>0</v>
      </c>
      <c r="D18" s="32">
        <v>0</v>
      </c>
      <c r="E18" s="32">
        <v>0</v>
      </c>
      <c r="F18" s="32">
        <v>1200</v>
      </c>
      <c r="G18" s="32">
        <v>1200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s="21" customFormat="1" ht="12.75">
      <c r="A19" s="35" t="s">
        <v>39</v>
      </c>
      <c r="B19" s="32">
        <v>1702</v>
      </c>
      <c r="C19" s="32">
        <v>1702</v>
      </c>
      <c r="D19" s="32">
        <v>7519</v>
      </c>
      <c r="E19" s="32">
        <v>5727</v>
      </c>
      <c r="F19" s="32">
        <v>13843</v>
      </c>
      <c r="G19" s="32">
        <v>10725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s="21" customFormat="1" ht="12.75">
      <c r="A20" s="35" t="s">
        <v>40</v>
      </c>
      <c r="B20" s="32">
        <v>11249</v>
      </c>
      <c r="C20" s="32">
        <v>11246</v>
      </c>
      <c r="D20" s="32">
        <v>18492</v>
      </c>
      <c r="E20" s="32">
        <v>17690</v>
      </c>
      <c r="F20" s="32">
        <v>15705</v>
      </c>
      <c r="G20" s="32">
        <v>15448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s="23" customFormat="1" ht="12.75">
      <c r="A21" s="36" t="s">
        <v>41</v>
      </c>
      <c r="B21" s="33">
        <v>47518</v>
      </c>
      <c r="C21" s="33">
        <v>47513</v>
      </c>
      <c r="D21" s="33">
        <v>56683</v>
      </c>
      <c r="E21" s="33">
        <v>53583</v>
      </c>
      <c r="F21" s="33">
        <v>49395</v>
      </c>
      <c r="G21" s="33">
        <v>45135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23" customFormat="1" ht="12.75">
      <c r="A22" s="36" t="s">
        <v>42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23" customFormat="1" ht="12.75">
      <c r="A23" s="36" t="s">
        <v>43</v>
      </c>
      <c r="B23" s="33">
        <v>18232</v>
      </c>
      <c r="C23" s="33">
        <v>18231</v>
      </c>
      <c r="D23" s="33">
        <v>24753</v>
      </c>
      <c r="E23" s="33">
        <v>24730</v>
      </c>
      <c r="F23" s="33">
        <v>20219</v>
      </c>
      <c r="G23" s="33">
        <v>19569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23" customFormat="1" ht="12.75">
      <c r="A24" s="36" t="s">
        <v>44</v>
      </c>
      <c r="B24" s="33">
        <v>4484</v>
      </c>
      <c r="C24" s="33">
        <v>4483</v>
      </c>
      <c r="D24" s="33">
        <v>2104</v>
      </c>
      <c r="E24" s="33">
        <v>2103</v>
      </c>
      <c r="F24" s="33">
        <v>411</v>
      </c>
      <c r="G24" s="33">
        <v>302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23" customFormat="1" ht="12.75">
      <c r="A25" s="36" t="s">
        <v>45</v>
      </c>
      <c r="B25" s="33">
        <v>5542</v>
      </c>
      <c r="C25" s="33">
        <v>4360</v>
      </c>
      <c r="D25" s="33">
        <v>2794</v>
      </c>
      <c r="E25" s="33">
        <v>2747</v>
      </c>
      <c r="F25" s="33">
        <v>2050</v>
      </c>
      <c r="G25" s="33">
        <v>1862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21" customFormat="1" ht="6.75" customHeight="1">
      <c r="A26" s="35"/>
      <c r="B26" s="32"/>
      <c r="C26" s="32"/>
      <c r="D26" s="32"/>
      <c r="E26" s="32"/>
      <c r="F26" s="32"/>
      <c r="G26" s="32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s="29" customFormat="1" ht="28.5">
      <c r="A27" s="37" t="s">
        <v>46</v>
      </c>
      <c r="B27" s="34">
        <f aca="true" t="shared" si="0" ref="B27:G27">B14+B15+B21+B22+B23+B24+B25</f>
        <v>105412</v>
      </c>
      <c r="C27" s="34">
        <f t="shared" si="0"/>
        <v>104216</v>
      </c>
      <c r="D27" s="34">
        <f t="shared" si="0"/>
        <v>135207</v>
      </c>
      <c r="E27" s="34">
        <f t="shared" si="0"/>
        <v>130483</v>
      </c>
      <c r="F27" s="34">
        <f t="shared" si="0"/>
        <v>115377</v>
      </c>
      <c r="G27" s="34">
        <f t="shared" si="0"/>
        <v>107314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s="21" customFormat="1" ht="6" customHeight="1">
      <c r="A28" s="35"/>
      <c r="B28" s="32"/>
      <c r="C28" s="32"/>
      <c r="D28" s="32"/>
      <c r="E28" s="32"/>
      <c r="F28" s="32"/>
      <c r="G28" s="32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4:24" ht="12.75">
      <c r="D29" s="18"/>
      <c r="E29" s="16"/>
      <c r="F29" s="16"/>
      <c r="G29" s="16"/>
      <c r="H29" s="16"/>
      <c r="I29" s="16"/>
      <c r="J29" s="16"/>
      <c r="S29"/>
      <c r="T29"/>
      <c r="U29"/>
      <c r="V29"/>
      <c r="W29"/>
      <c r="X29"/>
    </row>
    <row r="30" spans="4:24" ht="12.75">
      <c r="D30" s="18"/>
      <c r="E30" s="16"/>
      <c r="F30" s="16"/>
      <c r="G30" s="16"/>
      <c r="H30" s="16"/>
      <c r="I30" s="16"/>
      <c r="J30" s="16"/>
      <c r="S30"/>
      <c r="T30"/>
      <c r="U30"/>
      <c r="V30"/>
      <c r="W30"/>
      <c r="X30"/>
    </row>
  </sheetData>
  <sheetProtection/>
  <mergeCells count="7">
    <mergeCell ref="D7:E7"/>
    <mergeCell ref="D8:E8"/>
    <mergeCell ref="F1:G1"/>
    <mergeCell ref="F7:G7"/>
    <mergeCell ref="F8:G8"/>
    <mergeCell ref="B7:C7"/>
    <mergeCell ref="B8:C8"/>
  </mergeCells>
  <printOptions/>
  <pageMargins left="0.2" right="0.2" top="0.39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26.00390625" style="0" customWidth="1"/>
    <col min="2" max="7" width="13.8515625" style="0" customWidth="1"/>
    <col min="8" max="8" width="12.8515625" style="0" customWidth="1"/>
    <col min="9" max="9" width="1.57421875" style="0" customWidth="1"/>
    <col min="10" max="11" width="13.8515625" style="0" customWidth="1"/>
  </cols>
  <sheetData>
    <row r="1" spans="1:7" s="17" customFormat="1" ht="12.75">
      <c r="A1" s="17" t="s">
        <v>1</v>
      </c>
      <c r="B1" s="30"/>
      <c r="C1" s="30"/>
      <c r="D1" s="30"/>
      <c r="E1" s="30"/>
      <c r="F1" s="109" t="s">
        <v>72</v>
      </c>
      <c r="G1" s="109"/>
    </row>
    <row r="2" spans="2:9" s="17" customFormat="1" ht="12.75">
      <c r="B2" s="30"/>
      <c r="C2" s="30"/>
      <c r="D2" s="30"/>
      <c r="E2" s="30"/>
      <c r="F2" s="30"/>
      <c r="G2" s="30"/>
      <c r="H2" s="30"/>
      <c r="I2" s="30"/>
    </row>
    <row r="3" spans="1:9" s="17" customFormat="1" ht="12.75">
      <c r="A3" s="17" t="s">
        <v>65</v>
      </c>
      <c r="B3" s="30"/>
      <c r="C3" s="30"/>
      <c r="D3" s="30"/>
      <c r="E3" s="30"/>
      <c r="F3" s="30"/>
      <c r="G3" s="30"/>
      <c r="H3" s="30"/>
      <c r="I3" s="30"/>
    </row>
    <row r="4" spans="1:9" s="17" customFormat="1" ht="17.25" customHeight="1">
      <c r="A4" s="17" t="s">
        <v>78</v>
      </c>
      <c r="B4" s="30"/>
      <c r="C4" s="30"/>
      <c r="D4" s="30"/>
      <c r="E4" s="30"/>
      <c r="F4" s="30"/>
      <c r="G4" s="30"/>
      <c r="H4" s="30"/>
      <c r="I4" s="30"/>
    </row>
    <row r="5" spans="1:24" s="21" customFormat="1" ht="12.75">
      <c r="A5" s="18"/>
      <c r="B5" s="31"/>
      <c r="C5" s="31"/>
      <c r="D5" s="31"/>
      <c r="E5" s="31"/>
      <c r="F5" s="31"/>
      <c r="G5" s="31"/>
      <c r="H5" s="31"/>
      <c r="I5" s="3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18" s="21" customFormat="1" ht="12.75">
      <c r="A6" s="18"/>
      <c r="B6" s="31"/>
      <c r="C6" s="31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20" customFormat="1" ht="33" customHeight="1">
      <c r="A7" s="26"/>
      <c r="B7" s="105" t="s">
        <v>3</v>
      </c>
      <c r="C7" s="106"/>
      <c r="D7" s="105" t="s">
        <v>73</v>
      </c>
      <c r="E7" s="106"/>
      <c r="F7" s="105" t="s">
        <v>76</v>
      </c>
      <c r="G7" s="10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25" customFormat="1" ht="20.25" customHeight="1">
      <c r="A8" s="27" t="s">
        <v>47</v>
      </c>
      <c r="B8" s="107" t="s">
        <v>27</v>
      </c>
      <c r="C8" s="108"/>
      <c r="D8" s="107" t="s">
        <v>27</v>
      </c>
      <c r="E8" s="108"/>
      <c r="F8" s="107" t="s">
        <v>27</v>
      </c>
      <c r="G8" s="108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s="20" customFormat="1" ht="12.75">
      <c r="A9" s="26" t="s">
        <v>30</v>
      </c>
      <c r="B9" s="55" t="s">
        <v>28</v>
      </c>
      <c r="C9" s="55" t="s">
        <v>29</v>
      </c>
      <c r="D9" s="55" t="s">
        <v>28</v>
      </c>
      <c r="E9" s="55" t="s">
        <v>29</v>
      </c>
      <c r="F9" s="55" t="s">
        <v>28</v>
      </c>
      <c r="G9" s="55" t="s">
        <v>29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23" customFormat="1" ht="16.5" customHeight="1">
      <c r="A10" s="36" t="s">
        <v>66</v>
      </c>
      <c r="B10" s="33">
        <v>335892</v>
      </c>
      <c r="C10" s="33">
        <v>335892</v>
      </c>
      <c r="D10" s="33">
        <v>354782</v>
      </c>
      <c r="E10" s="33">
        <v>354782</v>
      </c>
      <c r="F10" s="33">
        <v>420305</v>
      </c>
      <c r="G10" s="33">
        <v>420305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23" customFormat="1" ht="16.5" customHeight="1">
      <c r="A11" s="36" t="s">
        <v>67</v>
      </c>
      <c r="B11" s="33">
        <v>25057</v>
      </c>
      <c r="C11" s="33">
        <v>25057</v>
      </c>
      <c r="D11" s="33">
        <v>25255</v>
      </c>
      <c r="E11" s="33">
        <v>25255</v>
      </c>
      <c r="F11" s="33">
        <v>17211</v>
      </c>
      <c r="G11" s="33">
        <v>17211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23" customFormat="1" ht="16.5" customHeight="1">
      <c r="A12" s="36" t="s">
        <v>69</v>
      </c>
      <c r="B12" s="33">
        <v>6110</v>
      </c>
      <c r="C12" s="33">
        <v>6110</v>
      </c>
      <c r="D12" s="33">
        <v>1197</v>
      </c>
      <c r="E12" s="33">
        <v>306</v>
      </c>
      <c r="F12" s="33">
        <v>12077</v>
      </c>
      <c r="G12" s="33">
        <v>12077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21" customFormat="1" ht="6.75" customHeight="1">
      <c r="A13" s="35"/>
      <c r="B13" s="32"/>
      <c r="C13" s="32"/>
      <c r="D13" s="32"/>
      <c r="E13" s="32"/>
      <c r="F13" s="32"/>
      <c r="G13" s="32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29" customFormat="1" ht="14.25">
      <c r="A14" s="37" t="s">
        <v>68</v>
      </c>
      <c r="B14" s="34">
        <f aca="true" t="shared" si="0" ref="B14:G14">SUM(B10:B13)</f>
        <v>367059</v>
      </c>
      <c r="C14" s="34">
        <f t="shared" si="0"/>
        <v>367059</v>
      </c>
      <c r="D14" s="34">
        <f t="shared" si="0"/>
        <v>381234</v>
      </c>
      <c r="E14" s="34">
        <f t="shared" si="0"/>
        <v>380343</v>
      </c>
      <c r="F14" s="34">
        <f t="shared" si="0"/>
        <v>449593</v>
      </c>
      <c r="G14" s="34">
        <f t="shared" si="0"/>
        <v>449593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s="21" customFormat="1" ht="6" customHeight="1">
      <c r="A15" s="35"/>
      <c r="B15" s="32"/>
      <c r="C15" s="32"/>
      <c r="D15" s="32"/>
      <c r="E15" s="32"/>
      <c r="F15" s="32"/>
      <c r="G15" s="32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.75">
      <c r="A16" s="16"/>
      <c r="B16" s="31"/>
      <c r="C16" s="31"/>
      <c r="D16" s="18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</sheetData>
  <sheetProtection/>
  <mergeCells count="7">
    <mergeCell ref="D7:E7"/>
    <mergeCell ref="D8:E8"/>
    <mergeCell ref="F8:G8"/>
    <mergeCell ref="B8:C8"/>
    <mergeCell ref="F1:G1"/>
    <mergeCell ref="F7:G7"/>
    <mergeCell ref="B7:C7"/>
  </mergeCells>
  <printOptions/>
  <pageMargins left="0.27" right="0.2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Környezetvédelmi és Vízügyi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janki</dc:creator>
  <cp:keywords/>
  <dc:description/>
  <cp:lastModifiedBy>marozsanne.eva</cp:lastModifiedBy>
  <cp:lastPrinted>2017-04-18T08:53:18Z</cp:lastPrinted>
  <dcterms:created xsi:type="dcterms:W3CDTF">2004-01-28T15:49:41Z</dcterms:created>
  <dcterms:modified xsi:type="dcterms:W3CDTF">2017-04-18T08:53:23Z</dcterms:modified>
  <cp:category/>
  <cp:version/>
  <cp:contentType/>
  <cp:contentStatus/>
</cp:coreProperties>
</file>